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Q102" i="1" l="1"/>
  <c r="Q101" i="1"/>
  <c r="Q100" i="1"/>
  <c r="Q99" i="1"/>
  <c r="Q98" i="1"/>
  <c r="Q92" i="1"/>
  <c r="M92" i="1"/>
  <c r="M90" i="1"/>
  <c r="L90" i="1"/>
  <c r="M89" i="1"/>
  <c r="H101" i="1" s="1"/>
  <c r="L89" i="1"/>
  <c r="M88" i="1"/>
  <c r="F101" i="1" s="1"/>
  <c r="L88" i="1"/>
  <c r="Q87" i="1"/>
  <c r="O87" i="1"/>
  <c r="M85" i="1"/>
  <c r="L85" i="1"/>
  <c r="M84" i="1"/>
  <c r="L84" i="1"/>
  <c r="M83" i="1"/>
  <c r="L83" i="1"/>
  <c r="M82" i="1"/>
  <c r="L82" i="1"/>
  <c r="M81" i="1"/>
  <c r="L81" i="1"/>
  <c r="M80" i="1"/>
  <c r="H100" i="1" s="1"/>
  <c r="L80" i="1"/>
  <c r="M79" i="1"/>
  <c r="F100" i="1" s="1"/>
  <c r="L79" i="1"/>
  <c r="Q78" i="1"/>
  <c r="O78" i="1"/>
  <c r="M76" i="1"/>
  <c r="L76" i="1"/>
  <c r="M75" i="1"/>
  <c r="L75" i="1"/>
  <c r="M74" i="1"/>
  <c r="L74" i="1"/>
  <c r="M73" i="1"/>
  <c r="L73" i="1"/>
  <c r="M72" i="1"/>
  <c r="H99" i="1" s="1"/>
  <c r="L72" i="1"/>
  <c r="M71" i="1"/>
  <c r="F99" i="1" s="1"/>
  <c r="L71" i="1"/>
  <c r="Q70" i="1"/>
  <c r="O70" i="1"/>
  <c r="O68" i="1"/>
  <c r="L68" i="1"/>
  <c r="O67" i="1"/>
  <c r="L67" i="1"/>
  <c r="O66" i="1"/>
  <c r="L66" i="1"/>
  <c r="L65" i="1" s="1"/>
  <c r="Q64" i="1"/>
  <c r="M64" i="1"/>
  <c r="I98" i="1" s="1"/>
  <c r="I102" i="1" s="1"/>
  <c r="M63" i="1"/>
  <c r="L63" i="1"/>
  <c r="M62" i="1"/>
  <c r="L62" i="1"/>
  <c r="M61" i="1"/>
  <c r="L61" i="1"/>
  <c r="Q60" i="1"/>
  <c r="O60" i="1"/>
  <c r="M60" i="1"/>
  <c r="M59" i="1" s="1"/>
  <c r="L60" i="1"/>
  <c r="L59" i="1" s="1"/>
  <c r="Q59" i="1"/>
  <c r="O59" i="1"/>
  <c r="M58" i="1"/>
  <c r="L58" i="1"/>
  <c r="M57" i="1"/>
  <c r="L57" i="1"/>
  <c r="M56" i="1"/>
  <c r="L56" i="1"/>
  <c r="M55" i="1"/>
  <c r="L55" i="1"/>
  <c r="Q54" i="1"/>
  <c r="O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Q44" i="1"/>
  <c r="O44" i="1"/>
  <c r="M44" i="1"/>
  <c r="L44" i="1"/>
  <c r="M43" i="1"/>
  <c r="L43" i="1"/>
  <c r="M42" i="1"/>
  <c r="L42" i="1"/>
  <c r="Q41" i="1"/>
  <c r="O41" i="1"/>
  <c r="M41" i="1"/>
  <c r="L41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Q31" i="1"/>
  <c r="O31" i="1"/>
  <c r="M30" i="1"/>
  <c r="L30" i="1"/>
  <c r="Q28" i="1"/>
  <c r="O28" i="1"/>
  <c r="M28" i="1"/>
  <c r="Q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L17" i="1" s="1"/>
  <c r="P17" i="1" s="1"/>
  <c r="Q17" i="1"/>
  <c r="O17" i="1"/>
  <c r="M16" i="1"/>
  <c r="L16" i="1"/>
  <c r="L14" i="1" s="1"/>
  <c r="M15" i="1"/>
  <c r="L15" i="1"/>
  <c r="Q14" i="1"/>
  <c r="O14" i="1"/>
  <c r="Q13" i="1"/>
  <c r="O13" i="1"/>
  <c r="O11" i="1"/>
  <c r="L11" i="1"/>
  <c r="O10" i="1"/>
  <c r="L10" i="1"/>
  <c r="L9" i="1"/>
  <c r="L28" i="1" s="1"/>
  <c r="Q7" i="1"/>
  <c r="M7" i="1"/>
  <c r="Q6" i="1"/>
  <c r="A3" i="1"/>
  <c r="M54" i="1" l="1"/>
  <c r="R54" i="1" s="1"/>
  <c r="P14" i="1"/>
  <c r="L31" i="1"/>
  <c r="P31" i="1" s="1"/>
  <c r="P41" i="1"/>
  <c r="P44" i="1"/>
  <c r="P78" i="1"/>
  <c r="R44" i="1"/>
  <c r="L54" i="1"/>
  <c r="P54" i="1" s="1"/>
  <c r="P68" i="1"/>
  <c r="P10" i="1"/>
  <c r="M14" i="1"/>
  <c r="M17" i="1"/>
  <c r="R17" i="1" s="1"/>
  <c r="R28" i="1"/>
  <c r="M31" i="1"/>
  <c r="R31" i="1" s="1"/>
  <c r="R41" i="1"/>
  <c r="P67" i="1"/>
  <c r="P87" i="1"/>
  <c r="M70" i="1"/>
  <c r="R70" i="1" s="1"/>
  <c r="M87" i="1"/>
  <c r="R87" i="1" s="1"/>
  <c r="P70" i="1"/>
  <c r="R14" i="1"/>
  <c r="R59" i="1"/>
  <c r="R60" i="1"/>
  <c r="L13" i="1"/>
  <c r="P13" i="1" s="1"/>
  <c r="D100" i="1"/>
  <c r="R100" i="1" s="1"/>
  <c r="L40" i="1"/>
  <c r="P28" i="1"/>
  <c r="L27" i="1"/>
  <c r="D99" i="1"/>
  <c r="R99" i="1" s="1"/>
  <c r="D101" i="1"/>
  <c r="R101" i="1" s="1"/>
  <c r="P60" i="1"/>
  <c r="P59" i="1"/>
  <c r="R7" i="1"/>
  <c r="F98" i="1"/>
  <c r="L8" i="1"/>
  <c r="Q12" i="1"/>
  <c r="M26" i="1"/>
  <c r="R26" i="1" s="1"/>
  <c r="R64" i="1"/>
  <c r="P66" i="1"/>
  <c r="M78" i="1"/>
  <c r="R78" i="1" s="1"/>
  <c r="R92" i="1"/>
  <c r="M13" i="1" l="1"/>
  <c r="M12" i="1" s="1"/>
  <c r="M29" i="1"/>
  <c r="M40" i="1" s="1"/>
  <c r="F102" i="1"/>
  <c r="R13" i="1" l="1"/>
  <c r="R12" i="1"/>
  <c r="H98" i="1"/>
  <c r="M6" i="1"/>
  <c r="R6" i="1" s="1"/>
  <c r="H102" i="1" l="1"/>
  <c r="D98" i="1"/>
  <c r="D102" i="1" l="1"/>
  <c r="R102" i="1" s="1"/>
  <c r="R98" i="1"/>
  <c r="R106" i="1" s="1"/>
</calcChain>
</file>

<file path=xl/sharedStrings.xml><?xml version="1.0" encoding="utf-8"?>
<sst xmlns="http://schemas.openxmlformats.org/spreadsheetml/2006/main" count="141" uniqueCount="103">
  <si>
    <t>C6</t>
  </si>
  <si>
    <t>Объемы медицинской помощи и их финансовое обеспечение на 2024 год</t>
  </si>
  <si>
    <t>проверки</t>
  </si>
  <si>
    <t>Объемы</t>
  </si>
  <si>
    <t>Фин.обеспечение, руб.</t>
  </si>
  <si>
    <t>объемы</t>
  </si>
  <si>
    <t>∆</t>
  </si>
  <si>
    <t>ФО</t>
  </si>
  <si>
    <t>АПП</t>
  </si>
  <si>
    <t>ВСЕГО АПП</t>
  </si>
  <si>
    <t>х</t>
  </si>
  <si>
    <t>подуше
вое</t>
  </si>
  <si>
    <t>ВСЕГО ПОДУШЕВОЕ АПП</t>
  </si>
  <si>
    <r>
      <rPr>
        <b/>
        <sz val="11"/>
        <color theme="1"/>
        <rFont val="Calibri"/>
        <family val="2"/>
        <charset val="204"/>
        <scheme val="minor"/>
      </rPr>
      <t>посещения - всего</t>
    </r>
    <r>
      <rPr>
        <sz val="11"/>
        <color theme="1"/>
        <rFont val="Calibri"/>
        <family val="2"/>
        <scheme val="minor"/>
      </rPr>
      <t>, посещение</t>
    </r>
  </si>
  <si>
    <r>
      <rPr>
        <i/>
        <sz val="11"/>
        <rFont val="Calibri"/>
        <family val="2"/>
        <charset val="204"/>
        <scheme val="minor"/>
      </rPr>
      <t>в том числе:</t>
    </r>
    <r>
      <rPr>
        <b/>
        <sz val="11"/>
        <rFont val="Calibri"/>
        <family val="2"/>
        <charset val="204"/>
        <scheme val="minor"/>
      </rPr>
      <t xml:space="preserve"> </t>
    </r>
  </si>
  <si>
    <r>
      <t>посещения с профилактическими и иными целями</t>
    </r>
    <r>
      <rPr>
        <sz val="11"/>
        <rFont val="Calibri"/>
        <family val="2"/>
        <charset val="204"/>
        <scheme val="minor"/>
      </rPr>
      <t>, посещение</t>
    </r>
  </si>
  <si>
    <r>
      <t>неотложная помощь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посещение</t>
    </r>
  </si>
  <si>
    <r>
      <t>заболевание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обращение</t>
    </r>
  </si>
  <si>
    <t>тариф</t>
  </si>
  <si>
    <t>ВСЕГО ТАРИФ АПП</t>
  </si>
  <si>
    <r>
      <t>ДИАГНОСТИЧЕСКИЕ (ЛАБОРАТОРНЫЕ) ИССЛЕДОВАНИЯ</t>
    </r>
    <r>
      <rPr>
        <sz val="12"/>
        <rFont val="Calibri"/>
        <family val="2"/>
        <charset val="204"/>
        <scheme val="minor"/>
      </rPr>
      <t/>
    </r>
  </si>
  <si>
    <r>
      <t>КТ - всего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исследование</t>
    </r>
  </si>
  <si>
    <t>в том числе:</t>
  </si>
  <si>
    <r>
      <t>без контрастирования</t>
    </r>
    <r>
      <rPr>
        <sz val="11"/>
        <rFont val="Calibri"/>
        <family val="2"/>
        <charset val="204"/>
        <scheme val="minor"/>
      </rPr>
      <t>, исследование</t>
    </r>
  </si>
  <si>
    <r>
      <t>с контрастированием</t>
    </r>
    <r>
      <rPr>
        <sz val="11"/>
        <rFont val="Calibri"/>
        <family val="2"/>
        <charset val="204"/>
        <scheme val="minor"/>
      </rPr>
      <t>, исследование</t>
    </r>
  </si>
  <si>
    <r>
      <t>МРТ - всего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исследование</t>
    </r>
  </si>
  <si>
    <r>
      <t>УЗИ СС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исследование</t>
    </r>
  </si>
  <si>
    <r>
      <t>эндоскопические исследования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исследование</t>
    </r>
  </si>
  <si>
    <r>
      <t>патолого-анатомич. исследования</t>
    </r>
    <r>
      <rPr>
        <sz val="11"/>
        <rFont val="Calibri"/>
        <family val="2"/>
        <charset val="204"/>
        <scheme val="minor"/>
      </rPr>
      <t>, исследование</t>
    </r>
  </si>
  <si>
    <r>
      <t>молекулярно-гинетич. исследования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исследование</t>
    </r>
  </si>
  <si>
    <r>
      <rPr>
        <b/>
        <sz val="11"/>
        <color theme="1"/>
        <rFont val="Calibri"/>
        <family val="2"/>
        <charset val="204"/>
        <scheme val="minor"/>
      </rPr>
      <t>тесты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COVID-19</t>
    </r>
    <r>
      <rPr>
        <sz val="11"/>
        <color theme="1"/>
        <rFont val="Calibri"/>
        <family val="2"/>
        <scheme val="minor"/>
      </rPr>
      <t>, исследование</t>
    </r>
  </si>
  <si>
    <r>
      <t>ПЭТ/КТ</t>
    </r>
    <r>
      <rPr>
        <sz val="11"/>
        <rFont val="Calibri"/>
        <family val="2"/>
        <charset val="204"/>
        <scheme val="minor"/>
      </rPr>
      <t>, исследование</t>
    </r>
  </si>
  <si>
    <t>ТАРИФ БЕЗ ДИАГНОСТИЧЕСКИХ ИССЛЕДОВАНИЙ</t>
  </si>
  <si>
    <r>
      <t xml:space="preserve">посещения - всего,   </t>
    </r>
    <r>
      <rPr>
        <sz val="11"/>
        <rFont val="Calibri"/>
        <family val="2"/>
        <charset val="204"/>
        <scheme val="minor"/>
      </rPr>
      <t>посещение/комплексное посещение</t>
    </r>
  </si>
  <si>
    <t xml:space="preserve">в том числе: </t>
  </si>
  <si>
    <r>
      <t>посещения с профилактическими и иными целями - всего</t>
    </r>
    <r>
      <rPr>
        <sz val="11"/>
        <rFont val="Calibri"/>
        <family val="2"/>
        <charset val="204"/>
        <scheme val="minor"/>
      </rPr>
      <t>, посещение/комплексное посещение</t>
    </r>
  </si>
  <si>
    <r>
      <t>диспансеризация взрослых  I этап - всего</t>
    </r>
    <r>
      <rPr>
        <sz val="11"/>
        <rFont val="Calibri"/>
        <family val="2"/>
        <charset val="204"/>
        <scheme val="minor"/>
      </rPr>
      <t>, комплексное посещение</t>
    </r>
  </si>
  <si>
    <r>
      <t>диспансеризация взрослых  I этап</t>
    </r>
    <r>
      <rPr>
        <sz val="11"/>
        <rFont val="Calibri"/>
        <family val="2"/>
        <charset val="204"/>
        <scheme val="minor"/>
      </rPr>
      <t>, комплексное посещение</t>
    </r>
  </si>
  <si>
    <r>
      <t>диспансеризация репродуктивное здоровье  I этап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комплексное посещение</t>
    </r>
  </si>
  <si>
    <r>
      <t>мужчины</t>
    </r>
    <r>
      <rPr>
        <sz val="11"/>
        <rFont val="Calibri"/>
        <family val="2"/>
        <charset val="204"/>
        <scheme val="minor"/>
      </rPr>
      <t>, комплексное посещение</t>
    </r>
  </si>
  <si>
    <r>
      <t>женщины</t>
    </r>
    <r>
      <rPr>
        <sz val="11"/>
        <rFont val="Calibri"/>
        <family val="2"/>
        <charset val="204"/>
        <scheme val="minor"/>
      </rPr>
      <t>, комплексное посещение</t>
    </r>
  </si>
  <si>
    <r>
      <t>углубленная диспансеризация  I этап</t>
    </r>
    <r>
      <rPr>
        <sz val="11"/>
        <rFont val="Calibri"/>
        <family val="2"/>
        <charset val="204"/>
        <scheme val="minor"/>
      </rPr>
      <t>, комплексное посещение, услуги</t>
    </r>
  </si>
  <si>
    <r>
      <t>диспансеризация детей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комплексное посещение</t>
    </r>
  </si>
  <si>
    <r>
      <t>медосмотры взрослых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комплексное посещение</t>
    </r>
  </si>
  <si>
    <r>
      <t>медосмотры детей</t>
    </r>
    <r>
      <rPr>
        <sz val="11"/>
        <rFont val="Calibri"/>
        <family val="2"/>
        <charset val="204"/>
        <scheme val="minor"/>
      </rPr>
      <t>,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комплексное посещение</t>
    </r>
  </si>
  <si>
    <r>
      <t>посещения в ЦАОП</t>
    </r>
    <r>
      <rPr>
        <sz val="11"/>
        <rFont val="Calibri"/>
        <family val="2"/>
        <charset val="204"/>
        <scheme val="minor"/>
      </rPr>
      <t>,  посещение</t>
    </r>
  </si>
  <si>
    <r>
      <t>посещения с проведением денситометрии</t>
    </r>
    <r>
      <rPr>
        <sz val="11"/>
        <rFont val="Calibri"/>
        <family val="2"/>
        <charset val="204"/>
        <scheme val="minor"/>
      </rPr>
      <t>,  посещение</t>
    </r>
  </si>
  <si>
    <r>
      <t>профилактические посещения с иными целями прочие</t>
    </r>
    <r>
      <rPr>
        <sz val="11"/>
        <rFont val="Calibri"/>
        <family val="2"/>
        <charset val="204"/>
        <scheme val="minor"/>
      </rPr>
      <t>,  посещение</t>
    </r>
  </si>
  <si>
    <r>
      <t>неотложная помощь</t>
    </r>
    <r>
      <rPr>
        <sz val="11"/>
        <rFont val="Calibri"/>
        <family val="2"/>
        <charset val="204"/>
        <scheme val="minor"/>
      </rPr>
      <t>, посещение</t>
    </r>
  </si>
  <si>
    <r>
      <t>в приемном покое с КТ</t>
    </r>
    <r>
      <rPr>
        <sz val="11"/>
        <rFont val="Calibri"/>
        <family val="2"/>
        <charset val="204"/>
        <scheme val="minor"/>
      </rPr>
      <t>,  посещение</t>
    </r>
  </si>
  <si>
    <r>
      <t>в травмопункте</t>
    </r>
    <r>
      <rPr>
        <sz val="11"/>
        <rFont val="Calibri"/>
        <family val="2"/>
        <charset val="204"/>
        <scheme val="minor"/>
      </rPr>
      <t>,  посещение</t>
    </r>
  </si>
  <si>
    <r>
      <t>заболевание</t>
    </r>
    <r>
      <rPr>
        <sz val="11"/>
        <rFont val="Calibri"/>
        <family val="2"/>
        <charset val="204"/>
        <scheme val="minor"/>
      </rPr>
      <t>,  обращение</t>
    </r>
  </si>
  <si>
    <r>
      <t xml:space="preserve">комплексное обследование участников СВО </t>
    </r>
    <r>
      <rPr>
        <sz val="11"/>
        <rFont val="Calibri"/>
        <family val="2"/>
        <charset val="204"/>
        <scheme val="minor"/>
      </rPr>
      <t>, КПМУ</t>
    </r>
  </si>
  <si>
    <r>
      <t xml:space="preserve">диагностика онкопатологии </t>
    </r>
    <r>
      <rPr>
        <sz val="11"/>
        <rFont val="Calibri"/>
        <family val="2"/>
        <charset val="204"/>
        <scheme val="minor"/>
      </rPr>
      <t>, КПМУ</t>
    </r>
  </si>
  <si>
    <r>
      <t>лазерное лечение болезни глаз</t>
    </r>
    <r>
      <rPr>
        <sz val="11"/>
        <rFont val="Calibri"/>
        <family val="2"/>
        <charset val="204"/>
        <scheme val="minor"/>
      </rPr>
      <t>,  КПМУ</t>
    </r>
  </si>
  <si>
    <r>
      <t>проведение  денситометрии</t>
    </r>
    <r>
      <rPr>
        <sz val="11"/>
        <rFont val="Calibri"/>
        <family val="2"/>
        <charset val="204"/>
        <scheme val="minor"/>
      </rPr>
      <t>,  КПМУ</t>
    </r>
  </si>
  <si>
    <r>
      <t>диагностика бесплодия</t>
    </r>
    <r>
      <rPr>
        <sz val="11"/>
        <rFont val="Calibri"/>
        <family val="2"/>
        <charset val="204"/>
        <scheme val="minor"/>
      </rPr>
      <t>,  КПМУ</t>
    </r>
  </si>
  <si>
    <r>
      <t>обращения в ЦАОП</t>
    </r>
    <r>
      <rPr>
        <sz val="11"/>
        <rFont val="Calibri"/>
        <family val="2"/>
        <charset val="204"/>
        <scheme val="minor"/>
      </rPr>
      <t>,  обращение</t>
    </r>
  </si>
  <si>
    <r>
      <t xml:space="preserve">обращение с проведением диализа,  </t>
    </r>
    <r>
      <rPr>
        <sz val="11"/>
        <rFont val="Calibri"/>
        <family val="2"/>
        <charset val="204"/>
        <scheme val="minor"/>
      </rPr>
      <t>обращение</t>
    </r>
  </si>
  <si>
    <r>
      <t xml:space="preserve">в том числе:  </t>
    </r>
    <r>
      <rPr>
        <b/>
        <sz val="11"/>
        <rFont val="Calibri"/>
        <family val="2"/>
        <charset val="204"/>
        <scheme val="minor"/>
      </rPr>
      <t>услуги диализа</t>
    </r>
    <r>
      <rPr>
        <sz val="11"/>
        <rFont val="Calibri"/>
        <family val="2"/>
        <charset val="204"/>
        <scheme val="minor"/>
      </rPr>
      <t>,  услуга</t>
    </r>
  </si>
  <si>
    <r>
      <t>диспансеризация взрослых  II этап</t>
    </r>
    <r>
      <rPr>
        <sz val="11"/>
        <rFont val="Calibri"/>
        <family val="2"/>
        <charset val="204"/>
        <scheme val="minor"/>
      </rPr>
      <t>,  обращение</t>
    </r>
  </si>
  <si>
    <t>диспансеризация репродуктивное здоровье  II этап</t>
  </si>
  <si>
    <t>мужчины</t>
  </si>
  <si>
    <t>женщины</t>
  </si>
  <si>
    <t>углубленная диспансеризация  II этап</t>
  </si>
  <si>
    <r>
      <t>медицинская реабилитация</t>
    </r>
    <r>
      <rPr>
        <sz val="11"/>
        <rFont val="Calibri"/>
        <family val="2"/>
        <charset val="204"/>
        <scheme val="minor"/>
      </rPr>
      <t>,  комплексное посещение</t>
    </r>
  </si>
  <si>
    <r>
      <t>диспансерное наблюдение</t>
    </r>
    <r>
      <rPr>
        <sz val="11"/>
        <rFont val="Calibri"/>
        <family val="2"/>
        <charset val="204"/>
        <scheme val="minor"/>
      </rPr>
      <t>,  комплексное посещение</t>
    </r>
  </si>
  <si>
    <r>
      <t>онкология</t>
    </r>
    <r>
      <rPr>
        <sz val="11"/>
        <rFont val="Calibri"/>
        <family val="2"/>
        <charset val="204"/>
        <scheme val="minor"/>
      </rPr>
      <t>,  комплексное посещение</t>
    </r>
  </si>
  <si>
    <r>
      <t>сахарный диабет</t>
    </r>
    <r>
      <rPr>
        <sz val="11"/>
        <rFont val="Calibri"/>
        <family val="2"/>
        <charset val="204"/>
        <scheme val="minor"/>
      </rPr>
      <t>,  комплексное посещение</t>
    </r>
  </si>
  <si>
    <r>
      <t>болезни кровообращения</t>
    </r>
    <r>
      <rPr>
        <sz val="11"/>
        <rFont val="Calibri"/>
        <family val="2"/>
        <charset val="204"/>
        <scheme val="minor"/>
      </rPr>
      <t>,  комплексное посещение</t>
    </r>
  </si>
  <si>
    <r>
      <t>прочие заболевания</t>
    </r>
    <r>
      <rPr>
        <sz val="11"/>
        <rFont val="Calibri"/>
        <family val="2"/>
        <charset val="204"/>
        <scheme val="minor"/>
      </rPr>
      <t>,  комплексное посещение</t>
    </r>
  </si>
  <si>
    <t>норматив финансирования - ФАПы</t>
  </si>
  <si>
    <t>ВСЕГО ПО ФАПам</t>
  </si>
  <si>
    <t>ДС</t>
  </si>
  <si>
    <t>ВСЕГО ДС</t>
  </si>
  <si>
    <r>
      <t>подушевое</t>
    </r>
    <r>
      <rPr>
        <sz val="11"/>
        <color theme="1"/>
        <rFont val="Calibri"/>
        <family val="2"/>
        <charset val="204"/>
        <scheme val="minor"/>
      </rPr>
      <t>, случай лечения</t>
    </r>
  </si>
  <si>
    <r>
      <t>всего</t>
    </r>
    <r>
      <rPr>
        <sz val="11"/>
        <color theme="1"/>
        <rFont val="Calibri"/>
        <family val="2"/>
        <scheme val="minor"/>
      </rPr>
      <t>, случай лечения</t>
    </r>
  </si>
  <si>
    <r>
      <t>с применением ГИБП</t>
    </r>
    <r>
      <rPr>
        <sz val="11"/>
        <color theme="1"/>
        <rFont val="Calibri"/>
        <family val="2"/>
        <charset val="204"/>
        <scheme val="minor"/>
      </rPr>
      <t>,  случай лечения</t>
    </r>
  </si>
  <si>
    <r>
      <t>онкология</t>
    </r>
    <r>
      <rPr>
        <sz val="11"/>
        <color theme="1"/>
        <rFont val="Calibri"/>
        <family val="2"/>
        <charset val="204"/>
        <scheme val="minor"/>
      </rPr>
      <t>,  случай лечения</t>
    </r>
  </si>
  <si>
    <r>
      <t>ЭКО</t>
    </r>
    <r>
      <rPr>
        <sz val="11"/>
        <color theme="1"/>
        <rFont val="Calibri"/>
        <family val="2"/>
        <charset val="204"/>
        <scheme val="minor"/>
      </rPr>
      <t>,  случай лечения</t>
    </r>
  </si>
  <si>
    <r>
      <t>медицинская реабилитация</t>
    </r>
    <r>
      <rPr>
        <sz val="11"/>
        <color theme="1"/>
        <rFont val="Calibri"/>
        <family val="2"/>
        <charset val="204"/>
        <scheme val="minor"/>
      </rPr>
      <t>,  случай лечения</t>
    </r>
  </si>
  <si>
    <t>КС</t>
  </si>
  <si>
    <t>ВСЕГО КС</t>
  </si>
  <si>
    <r>
      <t>подушевое</t>
    </r>
    <r>
      <rPr>
        <sz val="11"/>
        <color theme="1"/>
        <rFont val="Calibri"/>
        <family val="2"/>
        <charset val="204"/>
        <scheme val="minor"/>
      </rPr>
      <t>, случай госпитализации</t>
    </r>
  </si>
  <si>
    <r>
      <t>без ВМП - всего</t>
    </r>
    <r>
      <rPr>
        <sz val="11"/>
        <color theme="1"/>
        <rFont val="Calibri"/>
        <family val="2"/>
        <charset val="204"/>
        <scheme val="minor"/>
      </rPr>
      <t>, случай госпитализации</t>
    </r>
  </si>
  <si>
    <r>
      <t>с применением ГИБП</t>
    </r>
    <r>
      <rPr>
        <sz val="11"/>
        <rFont val="Calibri"/>
        <family val="2"/>
        <charset val="204"/>
        <scheme val="minor"/>
      </rPr>
      <t>,  случай госпитализации</t>
    </r>
  </si>
  <si>
    <r>
      <t>онкология</t>
    </r>
    <r>
      <rPr>
        <sz val="11"/>
        <rFont val="Calibri"/>
        <family val="2"/>
        <charset val="204"/>
        <scheme val="minor"/>
      </rPr>
      <t>,  случай госпитализации</t>
    </r>
  </si>
  <si>
    <r>
      <t>медицинская реабилитация</t>
    </r>
    <r>
      <rPr>
        <sz val="11"/>
        <rFont val="Calibri"/>
        <family val="2"/>
        <charset val="204"/>
        <scheme val="minor"/>
      </rPr>
      <t>,  случай госпитализации</t>
    </r>
  </si>
  <si>
    <r>
      <t>ВМП -всего</t>
    </r>
    <r>
      <rPr>
        <sz val="11"/>
        <color theme="1"/>
        <rFont val="Calibri"/>
        <family val="2"/>
        <charset val="204"/>
        <scheme val="minor"/>
      </rPr>
      <t>,  случай госпитализации</t>
    </r>
  </si>
  <si>
    <r>
      <rPr>
        <i/>
        <sz val="11"/>
        <color theme="1"/>
        <rFont val="Calibri"/>
        <family val="2"/>
        <charset val="204"/>
        <scheme val="minor"/>
      </rPr>
      <t>в том числе: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charset val="204"/>
        <scheme val="minor"/>
      </rPr>
      <t>онкология</t>
    </r>
    <r>
      <rPr>
        <sz val="11"/>
        <color theme="1"/>
        <rFont val="Calibri"/>
        <family val="2"/>
        <scheme val="minor"/>
      </rPr>
      <t>,  случай госпитализации</t>
    </r>
  </si>
  <si>
    <t>СМП</t>
  </si>
  <si>
    <t>ВСЕГО СМП</t>
  </si>
  <si>
    <r>
      <t>подушевое</t>
    </r>
    <r>
      <rPr>
        <sz val="11"/>
        <color theme="1"/>
        <rFont val="Calibri"/>
        <family val="2"/>
        <charset val="204"/>
        <scheme val="minor"/>
      </rPr>
      <t>,  вызов</t>
    </r>
  </si>
  <si>
    <r>
      <t>тариф</t>
    </r>
    <r>
      <rPr>
        <sz val="11"/>
        <color theme="1"/>
        <rFont val="Calibri"/>
        <family val="2"/>
        <scheme val="minor"/>
      </rPr>
      <t>,  вызов</t>
    </r>
  </si>
  <si>
    <r>
      <rPr>
        <i/>
        <sz val="11"/>
        <color theme="1"/>
        <rFont val="Calibri"/>
        <family val="2"/>
        <charset val="204"/>
        <scheme val="minor"/>
      </rPr>
      <t>в том числе: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sz val="11"/>
        <color theme="1"/>
        <rFont val="Calibri"/>
        <family val="2"/>
        <charset val="204"/>
        <scheme val="minor"/>
      </rPr>
      <t>тромболизис</t>
    </r>
    <r>
      <rPr>
        <sz val="11"/>
        <color theme="1"/>
        <rFont val="Calibri"/>
        <family val="2"/>
        <charset val="204"/>
        <scheme val="minor"/>
      </rPr>
      <t>,  вызов</t>
    </r>
  </si>
  <si>
    <t>ВСЕГО по МО</t>
  </si>
  <si>
    <t>ФИНАНСОВЫЙ ПЛАН НА 2024 ГОД (в рублях)</t>
  </si>
  <si>
    <t>вид
оказания</t>
  </si>
  <si>
    <t>всего</t>
  </si>
  <si>
    <t>подушевое</t>
  </si>
  <si>
    <t>норматив финансирования
(ФАП)</t>
  </si>
  <si>
    <t>ВСЕГО</t>
  </si>
  <si>
    <r>
      <rPr>
        <b/>
        <sz val="11"/>
        <color theme="1"/>
        <rFont val="Times New Roman"/>
        <family val="1"/>
        <charset val="204"/>
      </rPr>
      <t>∑</t>
    </r>
    <r>
      <rPr>
        <b/>
        <sz val="11"/>
        <color theme="1"/>
        <rFont val="Calibri"/>
        <family val="2"/>
        <charset val="204"/>
      </rPr>
      <t>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</si>
</sst>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4E1E0"/>
        <bgColor indexed="64"/>
      </patternFill>
    </fill>
    <fill>
      <patternFill patternType="solid">
        <fgColor rgb="FFF0D5D4"/>
        <bgColor indexed="64"/>
      </patternFill>
    </fill>
    <fill>
      <patternFill patternType="solid">
        <fgColor rgb="FFECCBC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6F9F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6F9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dashed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5" fillId="0" borderId="0"/>
    <xf numFmtId="0" fontId="2" fillId="0" borderId="0"/>
  </cellStyleXfs>
  <cellXfs count="385">
    <xf numFmtId="0" fontId="0" fillId="0" borderId="0" xfId="0"/>
    <xf numFmtId="0" fontId="0" fillId="0" borderId="0" xfId="0" applyFont="1" applyProtection="1">
      <protection locked="0"/>
    </xf>
    <xf numFmtId="3" fontId="5" fillId="2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Font="1" applyProtection="1">
      <protection locked="0" hidden="1"/>
    </xf>
    <xf numFmtId="0" fontId="1" fillId="0" borderId="0" xfId="0" applyFont="1" applyProtection="1">
      <protection locked="0" hidden="1"/>
    </xf>
    <xf numFmtId="0" fontId="1" fillId="0" borderId="0" xfId="0" applyFont="1" applyFill="1" applyProtection="1">
      <protection locked="0" hidden="1"/>
    </xf>
    <xf numFmtId="0" fontId="0" fillId="0" borderId="0" xfId="0" applyProtection="1">
      <protection locked="0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8" fillId="0" borderId="2" xfId="2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1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3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7" xfId="0" applyFont="1" applyFill="1" applyBorder="1" applyAlignment="1" applyProtection="1">
      <alignment horizontal="center" vertical="center"/>
      <protection hidden="1"/>
    </xf>
    <xf numFmtId="0" fontId="13" fillId="3" borderId="8" xfId="0" applyFont="1" applyFill="1" applyBorder="1" applyAlignment="1" applyProtection="1">
      <alignment horizontal="center" vertical="center"/>
      <protection hidden="1"/>
    </xf>
    <xf numFmtId="0" fontId="14" fillId="3" borderId="9" xfId="0" applyFont="1" applyFill="1" applyBorder="1" applyAlignment="1" applyProtection="1">
      <alignment horizontal="center" vertical="center"/>
      <protection hidden="1"/>
    </xf>
    <xf numFmtId="3" fontId="14" fillId="3" borderId="8" xfId="0" applyNumberFormat="1" applyFont="1" applyFill="1" applyBorder="1" applyAlignment="1" applyProtection="1">
      <alignment horizontal="center" vertical="center"/>
      <protection hidden="1"/>
    </xf>
    <xf numFmtId="3" fontId="14" fillId="0" borderId="0" xfId="0" applyNumberFormat="1" applyFont="1" applyFill="1" applyBorder="1" applyAlignment="1" applyProtection="1">
      <alignment horizontal="center" vertical="center"/>
      <protection hidden="1"/>
    </xf>
    <xf numFmtId="3" fontId="0" fillId="4" borderId="0" xfId="0" applyNumberFormat="1" applyFill="1" applyAlignment="1" applyProtection="1">
      <alignment vertical="center"/>
      <protection hidden="1"/>
    </xf>
    <xf numFmtId="3" fontId="13" fillId="3" borderId="10" xfId="3" applyNumberFormat="1" applyFont="1" applyFill="1" applyBorder="1" applyAlignment="1" applyProtection="1">
      <alignment horizontal="center" vertical="center" wrapText="1"/>
      <protection hidden="1"/>
    </xf>
    <xf numFmtId="3" fontId="16" fillId="5" borderId="5" xfId="4" applyNumberFormat="1" applyFont="1" applyFill="1" applyBorder="1" applyAlignment="1" applyProtection="1">
      <alignment horizontal="center" vertical="center" wrapText="1"/>
      <protection hidden="1"/>
    </xf>
    <xf numFmtId="0" fontId="14" fillId="5" borderId="6" xfId="0" applyFont="1" applyFill="1" applyBorder="1" applyAlignment="1" applyProtection="1">
      <alignment horizontal="center" vertical="center"/>
      <protection hidden="1"/>
    </xf>
    <xf numFmtId="0" fontId="14" fillId="5" borderId="7" xfId="0" applyFont="1" applyFill="1" applyBorder="1" applyAlignment="1" applyProtection="1">
      <alignment horizontal="center" vertical="center"/>
      <protection hidden="1"/>
    </xf>
    <xf numFmtId="0" fontId="14" fillId="5" borderId="8" xfId="0" applyFont="1" applyFill="1" applyBorder="1" applyAlignment="1" applyProtection="1">
      <alignment horizontal="center" vertical="center"/>
      <protection hidden="1"/>
    </xf>
    <xf numFmtId="0" fontId="14" fillId="5" borderId="9" xfId="0" applyFont="1" applyFill="1" applyBorder="1" applyAlignment="1" applyProtection="1">
      <alignment horizontal="center" vertical="center"/>
      <protection hidden="1"/>
    </xf>
    <xf numFmtId="3" fontId="14" fillId="5" borderId="8" xfId="0" applyNumberFormat="1" applyFont="1" applyFill="1" applyBorder="1" applyAlignment="1" applyProtection="1">
      <alignment horizontal="center" vertical="center"/>
      <protection hidden="1"/>
    </xf>
    <xf numFmtId="3" fontId="16" fillId="5" borderId="10" xfId="4" applyNumberFormat="1" applyFont="1" applyFill="1" applyBorder="1" applyAlignment="1" applyProtection="1">
      <alignment horizontal="center" vertical="center" wrapText="1"/>
      <protection hidden="1"/>
    </xf>
    <xf numFmtId="0" fontId="1" fillId="5" borderId="11" xfId="0" applyFont="1" applyFill="1" applyBorder="1" applyAlignment="1" applyProtection="1">
      <alignment horizontal="left" vertical="center"/>
      <protection hidden="1"/>
    </xf>
    <xf numFmtId="0" fontId="1" fillId="5" borderId="12" xfId="0" applyFont="1" applyFill="1" applyBorder="1" applyAlignment="1" applyProtection="1">
      <alignment horizontal="left" vertical="center"/>
      <protection hidden="1"/>
    </xf>
    <xf numFmtId="0" fontId="1" fillId="5" borderId="13" xfId="0" applyFont="1" applyFill="1" applyBorder="1" applyAlignment="1" applyProtection="1">
      <alignment horizontal="left" vertical="center"/>
      <protection hidden="1"/>
    </xf>
    <xf numFmtId="3" fontId="0" fillId="5" borderId="14" xfId="0" applyNumberFormat="1" applyFill="1" applyBorder="1" applyAlignment="1" applyProtection="1">
      <alignment horizontal="center" vertical="center"/>
      <protection hidden="1"/>
    </xf>
    <xf numFmtId="3" fontId="17" fillId="0" borderId="15" xfId="1" applyNumberFormat="1" applyFont="1" applyFill="1" applyBorder="1" applyAlignment="1" applyProtection="1">
      <alignment horizontal="center" vertical="center" wrapText="1"/>
      <protection hidden="1"/>
    </xf>
    <xf numFmtId="3" fontId="17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3" fontId="0" fillId="0" borderId="0" xfId="0" applyNumberFormat="1" applyFill="1" applyAlignment="1" applyProtection="1">
      <alignment vertical="center"/>
      <protection hidden="1"/>
    </xf>
    <xf numFmtId="3" fontId="16" fillId="5" borderId="16" xfId="4" applyNumberFormat="1" applyFont="1" applyFill="1" applyBorder="1" applyAlignment="1" applyProtection="1">
      <alignment horizontal="center" vertical="center" wrapText="1"/>
      <protection hidden="1"/>
    </xf>
    <xf numFmtId="3" fontId="16" fillId="5" borderId="17" xfId="4" applyNumberFormat="1" applyFont="1" applyFill="1" applyBorder="1" applyAlignment="1" applyProtection="1">
      <alignment horizontal="left" vertical="center" wrapText="1"/>
      <protection hidden="1"/>
    </xf>
    <xf numFmtId="3" fontId="16" fillId="5" borderId="18" xfId="4" applyNumberFormat="1" applyFont="1" applyFill="1" applyBorder="1" applyAlignment="1" applyProtection="1">
      <alignment horizontal="left" vertical="center" wrapText="1"/>
      <protection hidden="1"/>
    </xf>
    <xf numFmtId="3" fontId="16" fillId="5" borderId="19" xfId="4" applyNumberFormat="1" applyFont="1" applyFill="1" applyBorder="1" applyAlignment="1" applyProtection="1">
      <alignment horizontal="left" vertical="center" wrapText="1"/>
      <protection hidden="1"/>
    </xf>
    <xf numFmtId="3" fontId="17" fillId="5" borderId="20" xfId="1" applyNumberFormat="1" applyFont="1" applyFill="1" applyBorder="1" applyAlignment="1" applyProtection="1">
      <alignment horizontal="center" vertical="center" wrapText="1"/>
      <protection hidden="1"/>
    </xf>
    <xf numFmtId="3" fontId="16" fillId="5" borderId="21" xfId="4" applyNumberFormat="1" applyFont="1" applyFill="1" applyBorder="1" applyAlignment="1" applyProtection="1">
      <alignment horizontal="center" vertical="center" wrapText="1"/>
      <protection hidden="1"/>
    </xf>
    <xf numFmtId="3" fontId="16" fillId="5" borderId="4" xfId="4" applyNumberFormat="1" applyFont="1" applyFill="1" applyBorder="1" applyAlignment="1" applyProtection="1">
      <alignment vertical="center"/>
      <protection hidden="1"/>
    </xf>
    <xf numFmtId="3" fontId="16" fillId="5" borderId="22" xfId="4" applyNumberFormat="1" applyFont="1" applyFill="1" applyBorder="1" applyAlignment="1" applyProtection="1">
      <alignment vertical="center"/>
      <protection hidden="1"/>
    </xf>
    <xf numFmtId="3" fontId="17" fillId="5" borderId="23" xfId="1" applyNumberFormat="1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Protection="1">
      <protection hidden="1"/>
    </xf>
    <xf numFmtId="3" fontId="16" fillId="5" borderId="24" xfId="4" applyNumberFormat="1" applyFont="1" applyFill="1" applyBorder="1" applyAlignment="1" applyProtection="1">
      <alignment horizontal="center" vertical="center" wrapText="1"/>
      <protection hidden="1"/>
    </xf>
    <xf numFmtId="3" fontId="16" fillId="5" borderId="25" xfId="4" applyNumberFormat="1" applyFont="1" applyFill="1" applyBorder="1" applyAlignment="1" applyProtection="1">
      <alignment horizontal="left" vertical="center"/>
      <protection hidden="1"/>
    </xf>
    <xf numFmtId="3" fontId="16" fillId="5" borderId="26" xfId="4" applyNumberFormat="1" applyFont="1" applyFill="1" applyBorder="1" applyAlignment="1" applyProtection="1">
      <alignment horizontal="left" vertical="center"/>
      <protection hidden="1"/>
    </xf>
    <xf numFmtId="3" fontId="16" fillId="5" borderId="27" xfId="4" applyNumberFormat="1" applyFont="1" applyFill="1" applyBorder="1" applyAlignment="1" applyProtection="1">
      <alignment horizontal="left" vertical="center"/>
      <protection hidden="1"/>
    </xf>
    <xf numFmtId="3" fontId="17" fillId="5" borderId="28" xfId="1" applyNumberFormat="1" applyFont="1" applyFill="1" applyBorder="1" applyAlignment="1" applyProtection="1">
      <alignment horizontal="center" vertical="center" wrapText="1"/>
      <protection hidden="1"/>
    </xf>
    <xf numFmtId="3" fontId="17" fillId="0" borderId="29" xfId="1" applyNumberFormat="1" applyFont="1" applyFill="1" applyBorder="1" applyAlignment="1" applyProtection="1">
      <alignment horizontal="center" vertical="center" wrapText="1"/>
      <protection hidden="1"/>
    </xf>
    <xf numFmtId="3" fontId="16" fillId="6" borderId="30" xfId="3" applyNumberFormat="1" applyFont="1" applyFill="1" applyBorder="1" applyAlignment="1" applyProtection="1">
      <alignment horizontal="center" vertical="center" wrapText="1"/>
      <protection hidden="1"/>
    </xf>
    <xf numFmtId="3" fontId="19" fillId="6" borderId="31" xfId="4" applyNumberFormat="1" applyFont="1" applyFill="1" applyBorder="1" applyAlignment="1" applyProtection="1">
      <alignment horizontal="center" vertical="center"/>
      <protection hidden="1"/>
    </xf>
    <xf numFmtId="3" fontId="19" fillId="6" borderId="32" xfId="4" applyNumberFormat="1" applyFont="1" applyFill="1" applyBorder="1" applyAlignment="1" applyProtection="1">
      <alignment horizontal="center" vertical="center"/>
      <protection hidden="1"/>
    </xf>
    <xf numFmtId="3" fontId="19" fillId="6" borderId="33" xfId="4" applyNumberFormat="1" applyFont="1" applyFill="1" applyBorder="1" applyAlignment="1" applyProtection="1">
      <alignment horizontal="center" vertical="center"/>
      <protection hidden="1"/>
    </xf>
    <xf numFmtId="3" fontId="19" fillId="6" borderId="34" xfId="1" applyNumberFormat="1" applyFont="1" applyFill="1" applyBorder="1" applyAlignment="1" applyProtection="1">
      <alignment horizontal="center" vertical="center" wrapText="1"/>
      <protection hidden="1"/>
    </xf>
    <xf numFmtId="3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3" fontId="16" fillId="6" borderId="10" xfId="3" applyNumberFormat="1" applyFont="1" applyFill="1" applyBorder="1" applyAlignment="1" applyProtection="1">
      <alignment horizontal="center" vertical="center" wrapText="1"/>
      <protection hidden="1"/>
    </xf>
    <xf numFmtId="3" fontId="13" fillId="6" borderId="11" xfId="4" applyNumberFormat="1" applyFont="1" applyFill="1" applyBorder="1" applyAlignment="1" applyProtection="1">
      <alignment horizontal="center" vertical="center"/>
      <protection hidden="1"/>
    </xf>
    <xf numFmtId="3" fontId="13" fillId="6" borderId="12" xfId="4" applyNumberFormat="1" applyFont="1" applyFill="1" applyBorder="1" applyAlignment="1" applyProtection="1">
      <alignment horizontal="center" vertical="center"/>
      <protection hidden="1"/>
    </xf>
    <xf numFmtId="3" fontId="13" fillId="6" borderId="13" xfId="4" applyNumberFormat="1" applyFont="1" applyFill="1" applyBorder="1" applyAlignment="1" applyProtection="1">
      <alignment horizontal="center" vertical="center"/>
      <protection hidden="1"/>
    </xf>
    <xf numFmtId="3" fontId="13" fillId="6" borderId="14" xfId="1" applyNumberFormat="1" applyFont="1" applyFill="1" applyBorder="1" applyAlignment="1" applyProtection="1">
      <alignment horizontal="center" vertical="center" wrapText="1"/>
      <protection hidden="1"/>
    </xf>
    <xf numFmtId="3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3" fontId="16" fillId="6" borderId="35" xfId="4" applyNumberFormat="1" applyFont="1" applyFill="1" applyBorder="1" applyAlignment="1" applyProtection="1">
      <alignment horizontal="center" vertical="center" wrapText="1"/>
      <protection hidden="1"/>
    </xf>
    <xf numFmtId="3" fontId="16" fillId="6" borderId="36" xfId="4" applyNumberFormat="1" applyFont="1" applyFill="1" applyBorder="1" applyAlignment="1" applyProtection="1">
      <alignment horizontal="left" vertical="center"/>
      <protection hidden="1"/>
    </xf>
    <xf numFmtId="3" fontId="16" fillId="6" borderId="37" xfId="4" applyNumberFormat="1" applyFont="1" applyFill="1" applyBorder="1" applyAlignment="1" applyProtection="1">
      <alignment horizontal="left" vertical="center"/>
      <protection hidden="1"/>
    </xf>
    <xf numFmtId="3" fontId="16" fillId="6" borderId="38" xfId="4" applyNumberFormat="1" applyFont="1" applyFill="1" applyBorder="1" applyAlignment="1" applyProtection="1">
      <alignment horizontal="left" vertical="center"/>
      <protection hidden="1"/>
    </xf>
    <xf numFmtId="3" fontId="0" fillId="6" borderId="39" xfId="0" applyNumberFormat="1" applyFill="1" applyBorder="1" applyAlignment="1" applyProtection="1">
      <alignment horizontal="center" vertical="center"/>
      <protection hidden="1"/>
    </xf>
    <xf numFmtId="3" fontId="0" fillId="0" borderId="0" xfId="0" applyNumberFormat="1" applyFill="1" applyBorder="1" applyAlignment="1" applyProtection="1">
      <alignment horizontal="center" vertical="center"/>
      <protection hidden="1"/>
    </xf>
    <xf numFmtId="3" fontId="16" fillId="6" borderId="40" xfId="4" applyNumberFormat="1" applyFont="1" applyFill="1" applyBorder="1" applyAlignment="1" applyProtection="1">
      <alignment horizontal="center" vertical="center" wrapText="1"/>
      <protection hidden="1"/>
    </xf>
    <xf numFmtId="3" fontId="16" fillId="6" borderId="41" xfId="4" applyNumberFormat="1" applyFont="1" applyFill="1" applyBorder="1" applyAlignment="1" applyProtection="1">
      <alignment horizontal="left" vertical="center"/>
      <protection hidden="1"/>
    </xf>
    <xf numFmtId="3" fontId="16" fillId="6" borderId="42" xfId="4" applyNumberFormat="1" applyFont="1" applyFill="1" applyBorder="1" applyAlignment="1" applyProtection="1">
      <alignment horizontal="left" vertical="center"/>
      <protection hidden="1"/>
    </xf>
    <xf numFmtId="3" fontId="16" fillId="6" borderId="43" xfId="4" applyNumberFormat="1" applyFont="1" applyFill="1" applyBorder="1" applyAlignment="1" applyProtection="1">
      <alignment horizontal="left" vertical="center"/>
      <protection hidden="1"/>
    </xf>
    <xf numFmtId="3" fontId="0" fillId="6" borderId="44" xfId="0" applyNumberFormat="1" applyFill="1" applyBorder="1" applyAlignment="1" applyProtection="1">
      <alignment horizontal="center" vertical="center"/>
      <protection hidden="1"/>
    </xf>
    <xf numFmtId="3" fontId="0" fillId="6" borderId="47" xfId="0" applyNumberFormat="1" applyFill="1" applyBorder="1" applyAlignment="1" applyProtection="1">
      <alignment horizontal="center" vertical="center"/>
      <protection hidden="1"/>
    </xf>
    <xf numFmtId="3" fontId="0" fillId="6" borderId="10" xfId="0" applyNumberFormat="1" applyFill="1" applyBorder="1" applyAlignment="1" applyProtection="1">
      <alignment horizontal="center" vertical="center"/>
      <protection hidden="1"/>
    </xf>
    <xf numFmtId="3" fontId="16" fillId="6" borderId="18" xfId="4" applyNumberFormat="1" applyFont="1" applyFill="1" applyBorder="1" applyAlignment="1" applyProtection="1">
      <alignment horizontal="left" vertical="center"/>
      <protection hidden="1"/>
    </xf>
    <xf numFmtId="3" fontId="16" fillId="6" borderId="19" xfId="4" applyNumberFormat="1" applyFont="1" applyFill="1" applyBorder="1" applyAlignment="1" applyProtection="1">
      <alignment horizontal="left" vertical="center"/>
      <protection hidden="1"/>
    </xf>
    <xf numFmtId="3" fontId="0" fillId="6" borderId="20" xfId="0" applyNumberFormat="1" applyFill="1" applyBorder="1" applyAlignment="1" applyProtection="1">
      <alignment horizontal="center" vertical="center"/>
      <protection hidden="1"/>
    </xf>
    <xf numFmtId="3" fontId="0" fillId="6" borderId="19" xfId="0" applyNumberFormat="1" applyFill="1" applyBorder="1" applyAlignment="1" applyProtection="1">
      <alignment horizontal="center" vertical="center"/>
      <protection hidden="1"/>
    </xf>
    <xf numFmtId="3" fontId="3" fillId="6" borderId="18" xfId="4" applyNumberFormat="1" applyFont="1" applyFill="1" applyBorder="1" applyAlignment="1" applyProtection="1">
      <alignment horizontal="left" vertical="center"/>
      <protection hidden="1"/>
    </xf>
    <xf numFmtId="3" fontId="16" fillId="6" borderId="49" xfId="4" applyNumberFormat="1" applyFont="1" applyFill="1" applyBorder="1" applyAlignment="1" applyProtection="1">
      <alignment horizontal="center" vertical="center" wrapText="1"/>
      <protection hidden="1"/>
    </xf>
    <xf numFmtId="3" fontId="16" fillId="6" borderId="50" xfId="4" applyNumberFormat="1" applyFont="1" applyFill="1" applyBorder="1" applyAlignment="1" applyProtection="1">
      <alignment horizontal="left" vertical="center"/>
      <protection hidden="1"/>
    </xf>
    <xf numFmtId="3" fontId="16" fillId="6" borderId="51" xfId="4" applyNumberFormat="1" applyFont="1" applyFill="1" applyBorder="1" applyAlignment="1" applyProtection="1">
      <alignment horizontal="left" vertical="center"/>
      <protection hidden="1"/>
    </xf>
    <xf numFmtId="3" fontId="16" fillId="6" borderId="52" xfId="4" applyNumberFormat="1" applyFont="1" applyFill="1" applyBorder="1" applyAlignment="1" applyProtection="1">
      <alignment horizontal="left" vertical="center"/>
      <protection hidden="1"/>
    </xf>
    <xf numFmtId="3" fontId="0" fillId="6" borderId="23" xfId="0" applyNumberFormat="1" applyFill="1" applyBorder="1" applyAlignment="1" applyProtection="1">
      <alignment horizontal="center" vertical="center"/>
      <protection hidden="1"/>
    </xf>
    <xf numFmtId="3" fontId="21" fillId="6" borderId="23" xfId="0" applyNumberFormat="1" applyFont="1" applyFill="1" applyBorder="1" applyAlignment="1" applyProtection="1">
      <alignment horizontal="center" vertical="center"/>
      <protection hidden="1"/>
    </xf>
    <xf numFmtId="3" fontId="21" fillId="0" borderId="0" xfId="0" applyNumberFormat="1" applyFont="1" applyFill="1" applyBorder="1" applyAlignment="1" applyProtection="1">
      <alignment horizontal="center" vertical="center"/>
      <protection hidden="1"/>
    </xf>
    <xf numFmtId="3" fontId="1" fillId="6" borderId="47" xfId="0" applyNumberFormat="1" applyFont="1" applyFill="1" applyBorder="1" applyAlignment="1" applyProtection="1">
      <alignment horizontal="center" vertical="center"/>
      <protection hidden="1"/>
    </xf>
    <xf numFmtId="3" fontId="13" fillId="0" borderId="53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2" fillId="6" borderId="16" xfId="0" applyFont="1" applyFill="1" applyBorder="1" applyAlignment="1" applyProtection="1">
      <alignment horizontal="center" vertical="center" wrapText="1"/>
      <protection locked="0"/>
    </xf>
    <xf numFmtId="3" fontId="16" fillId="6" borderId="54" xfId="4" applyNumberFormat="1" applyFont="1" applyFill="1" applyBorder="1" applyAlignment="1" applyProtection="1">
      <alignment horizontal="left" vertical="center"/>
      <protection hidden="1"/>
    </xf>
    <xf numFmtId="3" fontId="17" fillId="6" borderId="55" xfId="1" applyNumberFormat="1" applyFont="1" applyFill="1" applyBorder="1" applyAlignment="1" applyProtection="1">
      <alignment horizontal="center" vertical="center" wrapText="1"/>
      <protection hidden="1"/>
    </xf>
    <xf numFmtId="0" fontId="22" fillId="6" borderId="56" xfId="0" applyFont="1" applyFill="1" applyBorder="1" applyAlignment="1" applyProtection="1">
      <alignment horizontal="center" vertical="center" wrapText="1"/>
      <protection locked="0"/>
    </xf>
    <xf numFmtId="3" fontId="16" fillId="6" borderId="41" xfId="4" applyNumberFormat="1" applyFont="1" applyFill="1" applyBorder="1" applyAlignment="1" applyProtection="1">
      <alignment vertical="center"/>
      <protection hidden="1"/>
    </xf>
    <xf numFmtId="3" fontId="16" fillId="6" borderId="42" xfId="4" applyNumberFormat="1" applyFont="1" applyFill="1" applyBorder="1" applyAlignment="1" applyProtection="1">
      <alignment vertical="center"/>
      <protection hidden="1"/>
    </xf>
    <xf numFmtId="3" fontId="16" fillId="6" borderId="43" xfId="4" applyNumberFormat="1" applyFont="1" applyFill="1" applyBorder="1" applyAlignment="1" applyProtection="1">
      <alignment vertical="center"/>
      <protection hidden="1"/>
    </xf>
    <xf numFmtId="3" fontId="17" fillId="6" borderId="57" xfId="1" applyNumberFormat="1" applyFont="1" applyFill="1" applyBorder="1" applyAlignment="1" applyProtection="1">
      <alignment horizontal="center" vertical="center" wrapText="1"/>
      <protection hidden="1"/>
    </xf>
    <xf numFmtId="0" fontId="22" fillId="6" borderId="58" xfId="0" applyFont="1" applyFill="1" applyBorder="1" applyAlignment="1" applyProtection="1">
      <alignment horizontal="center" vertical="center" wrapText="1"/>
      <protection locked="0"/>
    </xf>
    <xf numFmtId="0" fontId="22" fillId="6" borderId="59" xfId="0" applyFont="1" applyFill="1" applyBorder="1" applyAlignment="1" applyProtection="1">
      <alignment horizontal="center" vertical="center" wrapText="1"/>
      <protection locked="0"/>
    </xf>
    <xf numFmtId="3" fontId="18" fillId="6" borderId="58" xfId="4" applyNumberFormat="1" applyFont="1" applyFill="1" applyBorder="1" applyAlignment="1" applyProtection="1">
      <alignment horizontal="center" vertical="center" wrapText="1"/>
      <protection hidden="1"/>
    </xf>
    <xf numFmtId="3" fontId="18" fillId="6" borderId="60" xfId="4" applyNumberFormat="1" applyFont="1" applyFill="1" applyBorder="1" applyAlignment="1" applyProtection="1">
      <alignment horizontal="center" vertical="center" wrapText="1"/>
      <protection hidden="1"/>
    </xf>
    <xf numFmtId="0" fontId="22" fillId="6" borderId="60" xfId="0" applyFont="1" applyFill="1" applyBorder="1" applyAlignment="1" applyProtection="1">
      <alignment horizontal="center" vertical="center" wrapText="1"/>
      <protection locked="0"/>
    </xf>
    <xf numFmtId="3" fontId="17" fillId="6" borderId="44" xfId="1" applyNumberFormat="1" applyFont="1" applyFill="1" applyBorder="1" applyAlignment="1" applyProtection="1">
      <alignment horizontal="center" vertical="center" wrapText="1"/>
      <protection hidden="1"/>
    </xf>
    <xf numFmtId="3" fontId="16" fillId="6" borderId="41" xfId="4" applyNumberFormat="1" applyFont="1" applyFill="1" applyBorder="1" applyAlignment="1" applyProtection="1">
      <alignment vertical="center"/>
      <protection hidden="1"/>
    </xf>
    <xf numFmtId="3" fontId="16" fillId="6" borderId="42" xfId="4" applyNumberFormat="1" applyFont="1" applyFill="1" applyBorder="1" applyAlignment="1" applyProtection="1">
      <alignment vertical="center"/>
      <protection hidden="1"/>
    </xf>
    <xf numFmtId="3" fontId="16" fillId="6" borderId="43" xfId="4" applyNumberFormat="1" applyFont="1" applyFill="1" applyBorder="1" applyAlignment="1" applyProtection="1">
      <alignment vertical="center"/>
      <protection hidden="1"/>
    </xf>
    <xf numFmtId="3" fontId="17" fillId="6" borderId="10" xfId="1" applyNumberFormat="1" applyFont="1" applyFill="1" applyBorder="1" applyAlignment="1" applyProtection="1">
      <alignment horizontal="center" vertical="center" wrapText="1"/>
      <protection hidden="1"/>
    </xf>
    <xf numFmtId="3" fontId="16" fillId="6" borderId="61" xfId="4" applyNumberFormat="1" applyFont="1" applyFill="1" applyBorder="1" applyAlignment="1" applyProtection="1">
      <alignment horizontal="left" vertical="center"/>
      <protection hidden="1"/>
    </xf>
    <xf numFmtId="3" fontId="16" fillId="6" borderId="62" xfId="4" applyNumberFormat="1" applyFont="1" applyFill="1" applyBorder="1" applyAlignment="1" applyProtection="1">
      <alignment horizontal="left" vertical="center"/>
      <protection hidden="1"/>
    </xf>
    <xf numFmtId="3" fontId="16" fillId="6" borderId="63" xfId="4" applyNumberFormat="1" applyFont="1" applyFill="1" applyBorder="1" applyAlignment="1" applyProtection="1">
      <alignment horizontal="left" vertical="center"/>
      <protection hidden="1"/>
    </xf>
    <xf numFmtId="3" fontId="17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16" fillId="6" borderId="37" xfId="4" applyNumberFormat="1" applyFont="1" applyFill="1" applyBorder="1" applyAlignment="1" applyProtection="1">
      <alignment horizontal="left" vertical="center" wrapText="1"/>
      <protection hidden="1"/>
    </xf>
    <xf numFmtId="3" fontId="16" fillId="6" borderId="38" xfId="4" applyNumberFormat="1" applyFont="1" applyFill="1" applyBorder="1" applyAlignment="1" applyProtection="1">
      <alignment horizontal="left" vertical="center" wrapText="1"/>
      <protection hidden="1"/>
    </xf>
    <xf numFmtId="3" fontId="17" fillId="6" borderId="39" xfId="1" applyNumberFormat="1" applyFont="1" applyFill="1" applyBorder="1" applyAlignment="1" applyProtection="1">
      <alignment horizontal="center" vertical="center" wrapText="1"/>
      <protection hidden="1"/>
    </xf>
    <xf numFmtId="0" fontId="22" fillId="6" borderId="21" xfId="0" applyFont="1" applyFill="1" applyBorder="1" applyAlignment="1" applyProtection="1">
      <alignment horizontal="center" vertical="center" wrapText="1"/>
      <protection locked="0"/>
    </xf>
    <xf numFmtId="3" fontId="17" fillId="6" borderId="23" xfId="1" applyNumberFormat="1" applyFont="1" applyFill="1" applyBorder="1" applyAlignment="1" applyProtection="1">
      <alignment horizontal="center" vertical="center" wrapText="1"/>
      <protection hidden="1"/>
    </xf>
    <xf numFmtId="3" fontId="17" fillId="6" borderId="47" xfId="1" applyNumberFormat="1" applyFont="1" applyFill="1" applyBorder="1" applyAlignment="1" applyProtection="1">
      <alignment horizontal="center" vertical="center" wrapText="1"/>
      <protection hidden="1"/>
    </xf>
    <xf numFmtId="3" fontId="16" fillId="6" borderId="16" xfId="4" applyNumberFormat="1" applyFont="1" applyFill="1" applyBorder="1" applyAlignment="1" applyProtection="1">
      <alignment horizontal="center" vertical="center" wrapText="1"/>
      <protection hidden="1"/>
    </xf>
    <xf numFmtId="3" fontId="16" fillId="6" borderId="18" xfId="4" applyNumberFormat="1" applyFont="1" applyFill="1" applyBorder="1" applyAlignment="1" applyProtection="1">
      <alignment horizontal="left" vertical="center"/>
      <protection hidden="1"/>
    </xf>
    <xf numFmtId="3" fontId="16" fillId="6" borderId="45" xfId="4" applyNumberFormat="1" applyFont="1" applyFill="1" applyBorder="1" applyAlignment="1" applyProtection="1">
      <alignment horizontal="left" vertical="center" wrapText="1"/>
      <protection hidden="1"/>
    </xf>
    <xf numFmtId="3" fontId="16" fillId="6" borderId="46" xfId="4" applyNumberFormat="1" applyFont="1" applyFill="1" applyBorder="1" applyAlignment="1" applyProtection="1">
      <alignment horizontal="left" vertical="center" wrapText="1"/>
      <protection hidden="1"/>
    </xf>
    <xf numFmtId="3" fontId="16" fillId="6" borderId="56" xfId="4" applyNumberFormat="1" applyFont="1" applyFill="1" applyBorder="1" applyAlignment="1" applyProtection="1">
      <alignment horizontal="center" vertical="center" wrapText="1"/>
      <protection hidden="1"/>
    </xf>
    <xf numFmtId="3" fontId="0" fillId="0" borderId="0" xfId="0" applyNumberFormat="1" applyProtection="1">
      <protection hidden="1"/>
    </xf>
    <xf numFmtId="3" fontId="18" fillId="6" borderId="62" xfId="4" applyNumberFormat="1" applyFont="1" applyFill="1" applyBorder="1" applyAlignment="1" applyProtection="1">
      <alignment horizontal="left" vertical="center" indent="1"/>
      <protection hidden="1"/>
    </xf>
    <xf numFmtId="3" fontId="16" fillId="6" borderId="62" xfId="4" applyNumberFormat="1" applyFont="1" applyFill="1" applyBorder="1" applyAlignment="1" applyProtection="1">
      <alignment vertical="center"/>
      <protection hidden="1"/>
    </xf>
    <xf numFmtId="3" fontId="16" fillId="6" borderId="63" xfId="4" applyNumberFormat="1" applyFont="1" applyFill="1" applyBorder="1" applyAlignment="1" applyProtection="1">
      <alignment vertical="center"/>
      <protection hidden="1"/>
    </xf>
    <xf numFmtId="3" fontId="16" fillId="6" borderId="65" xfId="4" applyNumberFormat="1" applyFont="1" applyFill="1" applyBorder="1" applyAlignment="1" applyProtection="1">
      <alignment vertical="center"/>
      <protection hidden="1"/>
    </xf>
    <xf numFmtId="3" fontId="16" fillId="6" borderId="18" xfId="4" applyNumberFormat="1" applyFont="1" applyFill="1" applyBorder="1" applyAlignment="1" applyProtection="1">
      <alignment vertical="center"/>
      <protection hidden="1"/>
    </xf>
    <xf numFmtId="3" fontId="16" fillId="6" borderId="19" xfId="4" applyNumberFormat="1" applyFont="1" applyFill="1" applyBorder="1" applyAlignment="1" applyProtection="1">
      <alignment vertical="center"/>
      <protection hidden="1"/>
    </xf>
    <xf numFmtId="3" fontId="17" fillId="6" borderId="20" xfId="1" applyNumberFormat="1" applyFont="1" applyFill="1" applyBorder="1" applyAlignment="1" applyProtection="1">
      <alignment horizontal="center" vertical="center" wrapText="1"/>
      <protection hidden="1"/>
    </xf>
    <xf numFmtId="3" fontId="0" fillId="0" borderId="0" xfId="0" applyNumberFormat="1" applyFill="1" applyProtection="1">
      <protection hidden="1"/>
    </xf>
    <xf numFmtId="3" fontId="16" fillId="6" borderId="37" xfId="4" applyNumberFormat="1" applyFont="1" applyFill="1" applyBorder="1" applyAlignment="1" applyProtection="1">
      <alignment vertical="center"/>
      <protection hidden="1"/>
    </xf>
    <xf numFmtId="3" fontId="16" fillId="6" borderId="48" xfId="4" applyNumberFormat="1" applyFont="1" applyFill="1" applyBorder="1" applyAlignment="1" applyProtection="1">
      <alignment vertical="center"/>
      <protection hidden="1"/>
    </xf>
    <xf numFmtId="3" fontId="16" fillId="6" borderId="21" xfId="4" applyNumberFormat="1" applyFont="1" applyFill="1" applyBorder="1" applyAlignment="1" applyProtection="1">
      <alignment horizontal="center" vertical="center" wrapText="1"/>
      <protection hidden="1"/>
    </xf>
    <xf numFmtId="3" fontId="16" fillId="6" borderId="4" xfId="4" applyNumberFormat="1" applyFont="1" applyFill="1" applyBorder="1" applyAlignment="1" applyProtection="1">
      <alignment vertical="center"/>
      <protection hidden="1"/>
    </xf>
    <xf numFmtId="3" fontId="16" fillId="6" borderId="6" xfId="3" applyNumberFormat="1" applyFont="1" applyFill="1" applyBorder="1" applyAlignment="1" applyProtection="1">
      <alignment vertical="center"/>
      <protection hidden="1"/>
    </xf>
    <xf numFmtId="3" fontId="16" fillId="6" borderId="7" xfId="3" applyNumberFormat="1" applyFont="1" applyFill="1" applyBorder="1" applyAlignment="1" applyProtection="1">
      <alignment vertical="center" wrapText="1"/>
      <protection hidden="1"/>
    </xf>
    <xf numFmtId="3" fontId="16" fillId="6" borderId="8" xfId="3" applyNumberFormat="1" applyFont="1" applyFill="1" applyBorder="1" applyAlignment="1" applyProtection="1">
      <alignment vertical="center" wrapText="1"/>
      <protection hidden="1"/>
    </xf>
    <xf numFmtId="3" fontId="17" fillId="6" borderId="9" xfId="1" applyNumberFormat="1" applyFont="1" applyFill="1" applyBorder="1" applyAlignment="1" applyProtection="1">
      <alignment horizontal="center" vertical="center" wrapText="1"/>
      <protection hidden="1"/>
    </xf>
    <xf numFmtId="3" fontId="17" fillId="6" borderId="5" xfId="1" applyNumberFormat="1" applyFont="1" applyFill="1" applyBorder="1" applyAlignment="1" applyProtection="1">
      <alignment horizontal="center" vertical="center" wrapText="1"/>
      <protection hidden="1"/>
    </xf>
    <xf numFmtId="3" fontId="16" fillId="6" borderId="15" xfId="3" applyNumberFormat="1" applyFont="1" applyFill="1" applyBorder="1" applyAlignment="1" applyProtection="1">
      <alignment vertical="center"/>
      <protection hidden="1"/>
    </xf>
    <xf numFmtId="3" fontId="16" fillId="6" borderId="66" xfId="3" applyNumberFormat="1" applyFont="1" applyFill="1" applyBorder="1" applyAlignment="1" applyProtection="1">
      <alignment vertical="center" wrapText="1"/>
      <protection hidden="1"/>
    </xf>
    <xf numFmtId="3" fontId="16" fillId="6" borderId="12" xfId="3" applyNumberFormat="1" applyFont="1" applyFill="1" applyBorder="1" applyAlignment="1" applyProtection="1">
      <alignment vertical="center" wrapText="1"/>
      <protection hidden="1"/>
    </xf>
    <xf numFmtId="3" fontId="16" fillId="6" borderId="13" xfId="3" applyNumberFormat="1" applyFont="1" applyFill="1" applyBorder="1" applyAlignment="1" applyProtection="1">
      <alignment vertical="center" wrapText="1"/>
      <protection hidden="1"/>
    </xf>
    <xf numFmtId="3" fontId="17" fillId="6" borderId="14" xfId="1" applyNumberFormat="1" applyFont="1" applyFill="1" applyBorder="1" applyAlignment="1" applyProtection="1">
      <alignment horizontal="center" vertical="center" wrapText="1"/>
      <protection hidden="1"/>
    </xf>
    <xf numFmtId="3" fontId="18" fillId="6" borderId="16" xfId="3" applyNumberFormat="1" applyFont="1" applyFill="1" applyBorder="1" applyAlignment="1" applyProtection="1">
      <alignment horizontal="center" vertical="center" wrapText="1"/>
      <protection hidden="1"/>
    </xf>
    <xf numFmtId="3" fontId="16" fillId="6" borderId="17" xfId="3" applyNumberFormat="1" applyFont="1" applyFill="1" applyBorder="1" applyAlignment="1" applyProtection="1">
      <alignment horizontal="left" vertical="center"/>
      <protection hidden="1"/>
    </xf>
    <xf numFmtId="3" fontId="16" fillId="6" borderId="18" xfId="3" applyNumberFormat="1" applyFont="1" applyFill="1" applyBorder="1" applyAlignment="1" applyProtection="1">
      <alignment horizontal="left" vertical="center" wrapText="1"/>
      <protection hidden="1"/>
    </xf>
    <xf numFmtId="3" fontId="16" fillId="6" borderId="19" xfId="3" applyNumberFormat="1" applyFont="1" applyFill="1" applyBorder="1" applyAlignment="1" applyProtection="1">
      <alignment horizontal="left" vertical="center" wrapText="1"/>
      <protection hidden="1"/>
    </xf>
    <xf numFmtId="3" fontId="18" fillId="6" borderId="56" xfId="3" applyNumberFormat="1" applyFont="1" applyFill="1" applyBorder="1" applyAlignment="1" applyProtection="1">
      <alignment horizontal="center" vertical="center" wrapText="1"/>
      <protection hidden="1"/>
    </xf>
    <xf numFmtId="3" fontId="16" fillId="6" borderId="0" xfId="3" applyNumberFormat="1" applyFont="1" applyFill="1" applyBorder="1" applyAlignment="1" applyProtection="1">
      <alignment horizontal="left" vertical="center"/>
      <protection hidden="1"/>
    </xf>
    <xf numFmtId="3" fontId="16" fillId="6" borderId="24" xfId="3" applyNumberFormat="1" applyFont="1" applyFill="1" applyBorder="1" applyAlignment="1" applyProtection="1">
      <alignment horizontal="center" vertical="center" wrapText="1"/>
      <protection hidden="1"/>
    </xf>
    <xf numFmtId="3" fontId="18" fillId="6" borderId="67" xfId="3" applyNumberFormat="1" applyFont="1" applyFill="1" applyBorder="1" applyAlignment="1" applyProtection="1">
      <alignment horizontal="center" vertical="center" wrapText="1"/>
      <protection hidden="1"/>
    </xf>
    <xf numFmtId="3" fontId="16" fillId="6" borderId="68" xfId="3" applyNumberFormat="1" applyFont="1" applyFill="1" applyBorder="1" applyAlignment="1" applyProtection="1">
      <alignment horizontal="left" vertical="center"/>
      <protection hidden="1"/>
    </xf>
    <xf numFmtId="3" fontId="16" fillId="6" borderId="4" xfId="3" applyNumberFormat="1" applyFont="1" applyFill="1" applyBorder="1" applyAlignment="1" applyProtection="1">
      <alignment horizontal="left" vertical="center" wrapText="1"/>
      <protection hidden="1"/>
    </xf>
    <xf numFmtId="3" fontId="16" fillId="6" borderId="22" xfId="3" applyNumberFormat="1" applyFont="1" applyFill="1" applyBorder="1" applyAlignment="1" applyProtection="1">
      <alignment horizontal="left" vertical="center" wrapText="1"/>
      <protection hidden="1"/>
    </xf>
    <xf numFmtId="3" fontId="16" fillId="7" borderId="30" xfId="1" applyNumberFormat="1" applyFont="1" applyFill="1" applyBorder="1" applyAlignment="1" applyProtection="1">
      <alignment horizontal="left" vertical="center" wrapText="1"/>
      <protection hidden="1"/>
    </xf>
    <xf numFmtId="0" fontId="14" fillId="7" borderId="31" xfId="0" applyFont="1" applyFill="1" applyBorder="1" applyAlignment="1" applyProtection="1">
      <alignment horizontal="center" vertical="center"/>
      <protection hidden="1"/>
    </xf>
    <xf numFmtId="0" fontId="14" fillId="7" borderId="32" xfId="0" applyFont="1" applyFill="1" applyBorder="1" applyAlignment="1" applyProtection="1">
      <alignment horizontal="center" vertical="center"/>
      <protection hidden="1"/>
    </xf>
    <xf numFmtId="0" fontId="14" fillId="7" borderId="33" xfId="0" applyFont="1" applyFill="1" applyBorder="1" applyAlignment="1" applyProtection="1">
      <alignment horizontal="center" vertical="center"/>
      <protection hidden="1"/>
    </xf>
    <xf numFmtId="0" fontId="14" fillId="7" borderId="34" xfId="0" applyFont="1" applyFill="1" applyBorder="1" applyAlignment="1" applyProtection="1">
      <alignment horizontal="center" vertical="center"/>
      <protection hidden="1"/>
    </xf>
    <xf numFmtId="3" fontId="19" fillId="7" borderId="34" xfId="1" applyNumberFormat="1" applyFont="1" applyFill="1" applyBorder="1" applyAlignment="1" applyProtection="1">
      <alignment horizontal="center" vertical="center" wrapText="1"/>
      <protection hidden="1"/>
    </xf>
    <xf numFmtId="3" fontId="16" fillId="7" borderId="10" xfId="1" applyNumberFormat="1" applyFont="1" applyFill="1" applyBorder="1" applyAlignment="1" applyProtection="1">
      <alignment horizontal="left" vertical="center" wrapText="1"/>
      <protection hidden="1"/>
    </xf>
    <xf numFmtId="0" fontId="1" fillId="7" borderId="11" xfId="0" applyFont="1" applyFill="1" applyBorder="1" applyAlignment="1" applyProtection="1">
      <alignment horizontal="left" vertical="center"/>
      <protection hidden="1"/>
    </xf>
    <xf numFmtId="0" fontId="1" fillId="7" borderId="12" xfId="0" applyFont="1" applyFill="1" applyBorder="1" applyAlignment="1" applyProtection="1">
      <alignment horizontal="left" vertical="center"/>
      <protection hidden="1"/>
    </xf>
    <xf numFmtId="0" fontId="1" fillId="7" borderId="13" xfId="0" applyFont="1" applyFill="1" applyBorder="1" applyAlignment="1" applyProtection="1">
      <alignment horizontal="left" vertical="center"/>
      <protection hidden="1"/>
    </xf>
    <xf numFmtId="3" fontId="17" fillId="7" borderId="5" xfId="1" applyNumberFormat="1" applyFont="1" applyFill="1" applyBorder="1" applyAlignment="1" applyProtection="1">
      <alignment horizontal="center" vertical="center" wrapText="1"/>
      <protection hidden="1"/>
    </xf>
    <xf numFmtId="3" fontId="16" fillId="7" borderId="17" xfId="4" applyNumberFormat="1" applyFont="1" applyFill="1" applyBorder="1" applyAlignment="1" applyProtection="1">
      <alignment horizontal="left" vertical="center" wrapText="1"/>
      <protection hidden="1"/>
    </xf>
    <xf numFmtId="3" fontId="16" fillId="7" borderId="18" xfId="4" applyNumberFormat="1" applyFont="1" applyFill="1" applyBorder="1" applyAlignment="1" applyProtection="1">
      <alignment horizontal="left" vertical="center" wrapText="1"/>
      <protection hidden="1"/>
    </xf>
    <xf numFmtId="3" fontId="16" fillId="7" borderId="19" xfId="4" applyNumberFormat="1" applyFont="1" applyFill="1" applyBorder="1" applyAlignment="1" applyProtection="1">
      <alignment horizontal="left" vertical="center" wrapText="1"/>
      <protection hidden="1"/>
    </xf>
    <xf numFmtId="3" fontId="17" fillId="7" borderId="5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3" fontId="16" fillId="7" borderId="69" xfId="4" applyNumberFormat="1" applyFont="1" applyFill="1" applyBorder="1" applyAlignment="1" applyProtection="1">
      <alignment vertical="center"/>
      <protection hidden="1"/>
    </xf>
    <xf numFmtId="3" fontId="16" fillId="7" borderId="4" xfId="4" applyNumberFormat="1" applyFont="1" applyFill="1" applyBorder="1" applyAlignment="1" applyProtection="1">
      <alignment vertical="center"/>
      <protection hidden="1"/>
    </xf>
    <xf numFmtId="3" fontId="16" fillId="7" borderId="22" xfId="4" applyNumberFormat="1" applyFont="1" applyFill="1" applyBorder="1" applyAlignment="1" applyProtection="1">
      <alignment vertical="center"/>
      <protection hidden="1"/>
    </xf>
    <xf numFmtId="3" fontId="17" fillId="7" borderId="70" xfId="1" applyNumberFormat="1" applyFont="1" applyFill="1" applyBorder="1" applyAlignment="1" applyProtection="1">
      <alignment horizontal="center" vertical="center" wrapText="1"/>
      <protection hidden="1"/>
    </xf>
    <xf numFmtId="3" fontId="13" fillId="3" borderId="23" xfId="3" applyNumberFormat="1" applyFont="1" applyFill="1" applyBorder="1" applyAlignment="1" applyProtection="1">
      <alignment horizontal="center" vertical="center" wrapText="1"/>
      <protection hidden="1"/>
    </xf>
    <xf numFmtId="3" fontId="16" fillId="7" borderId="23" xfId="1" applyNumberFormat="1" applyFont="1" applyFill="1" applyBorder="1" applyAlignment="1" applyProtection="1">
      <alignment horizontal="left" vertical="center" wrapText="1"/>
      <protection hidden="1"/>
    </xf>
    <xf numFmtId="3" fontId="16" fillId="7" borderId="6" xfId="4" applyNumberFormat="1" applyFont="1" applyFill="1" applyBorder="1" applyAlignment="1" applyProtection="1">
      <alignment horizontal="left" vertical="center"/>
      <protection hidden="1"/>
    </xf>
    <xf numFmtId="3" fontId="16" fillId="7" borderId="7" xfId="4" applyNumberFormat="1" applyFont="1" applyFill="1" applyBorder="1" applyAlignment="1" applyProtection="1">
      <alignment horizontal="left" vertical="center"/>
      <protection hidden="1"/>
    </xf>
    <xf numFmtId="3" fontId="16" fillId="7" borderId="8" xfId="4" applyNumberFormat="1" applyFont="1" applyFill="1" applyBorder="1" applyAlignment="1" applyProtection="1">
      <alignment horizontal="left" vertical="center"/>
      <protection hidden="1"/>
    </xf>
    <xf numFmtId="3" fontId="17" fillId="7" borderId="23" xfId="1" quotePrefix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0" fillId="0" borderId="0" xfId="0" applyFont="1" applyFill="1" applyProtection="1">
      <protection hidden="1"/>
    </xf>
    <xf numFmtId="0" fontId="13" fillId="8" borderId="5" xfId="0" applyFont="1" applyFill="1" applyBorder="1" applyAlignment="1" applyProtection="1">
      <alignment horizontal="center" vertical="center" wrapText="1"/>
      <protection hidden="1"/>
    </xf>
    <xf numFmtId="0" fontId="14" fillId="9" borderId="6" xfId="0" applyFont="1" applyFill="1" applyBorder="1" applyAlignment="1" applyProtection="1">
      <alignment horizontal="center" vertical="center"/>
      <protection hidden="1"/>
    </xf>
    <xf numFmtId="0" fontId="14" fillId="9" borderId="7" xfId="0" applyFont="1" applyFill="1" applyBorder="1" applyAlignment="1" applyProtection="1">
      <alignment horizontal="center" vertical="center"/>
      <protection hidden="1"/>
    </xf>
    <xf numFmtId="0" fontId="14" fillId="9" borderId="8" xfId="0" applyFont="1" applyFill="1" applyBorder="1" applyAlignment="1" applyProtection="1">
      <alignment horizontal="center" vertical="center"/>
      <protection hidden="1"/>
    </xf>
    <xf numFmtId="0" fontId="14" fillId="9" borderId="9" xfId="0" applyFont="1" applyFill="1" applyBorder="1" applyAlignment="1" applyProtection="1">
      <alignment horizontal="center" vertical="center"/>
      <protection hidden="1"/>
    </xf>
    <xf numFmtId="3" fontId="14" fillId="9" borderId="9" xfId="0" applyNumberFormat="1" applyFont="1" applyFill="1" applyBorder="1" applyAlignment="1" applyProtection="1">
      <alignment horizontal="center" vertical="center"/>
      <protection hidden="1"/>
    </xf>
    <xf numFmtId="0" fontId="13" fillId="8" borderId="10" xfId="0" applyFont="1" applyFill="1" applyBorder="1" applyAlignment="1" applyProtection="1">
      <alignment horizontal="center" vertical="center" wrapText="1"/>
      <protection hidden="1"/>
    </xf>
    <xf numFmtId="0" fontId="3" fillId="8" borderId="25" xfId="0" applyFont="1" applyFill="1" applyBorder="1" applyAlignment="1" applyProtection="1">
      <alignment horizontal="left" vertical="center" indent="1"/>
      <protection hidden="1"/>
    </xf>
    <xf numFmtId="0" fontId="3" fillId="8" borderId="26" xfId="0" applyFont="1" applyFill="1" applyBorder="1" applyAlignment="1" applyProtection="1">
      <alignment horizontal="left" vertical="center" indent="1"/>
      <protection hidden="1"/>
    </xf>
    <xf numFmtId="0" fontId="3" fillId="8" borderId="27" xfId="0" applyFont="1" applyFill="1" applyBorder="1" applyAlignment="1" applyProtection="1">
      <alignment horizontal="left" vertical="center" indent="1"/>
      <protection hidden="1"/>
    </xf>
    <xf numFmtId="3" fontId="1" fillId="8" borderId="28" xfId="5" applyNumberFormat="1" applyFont="1" applyFill="1" applyBorder="1" applyAlignment="1" applyProtection="1">
      <alignment horizontal="center" vertical="center" wrapText="1"/>
      <protection hidden="1"/>
    </xf>
    <xf numFmtId="3" fontId="1" fillId="0" borderId="0" xfId="5" applyNumberFormat="1" applyFont="1" applyFill="1" applyBorder="1" applyAlignment="1" applyProtection="1">
      <alignment horizontal="center" vertical="center" wrapText="1"/>
      <protection hidden="1"/>
    </xf>
    <xf numFmtId="0" fontId="3" fillId="10" borderId="30" xfId="0" applyFont="1" applyFill="1" applyBorder="1" applyAlignment="1" applyProtection="1">
      <alignment horizontal="center" vertical="center"/>
      <protection hidden="1"/>
    </xf>
    <xf numFmtId="0" fontId="3" fillId="10" borderId="71" xfId="0" applyFont="1" applyFill="1" applyBorder="1" applyAlignment="1" applyProtection="1">
      <alignment horizontal="left" vertical="center"/>
      <protection hidden="1"/>
    </xf>
    <xf numFmtId="0" fontId="3" fillId="10" borderId="72" xfId="0" applyFont="1" applyFill="1" applyBorder="1" applyAlignment="1" applyProtection="1">
      <alignment horizontal="left" vertical="center"/>
      <protection hidden="1"/>
    </xf>
    <xf numFmtId="0" fontId="3" fillId="10" borderId="73" xfId="0" applyFont="1" applyFill="1" applyBorder="1" applyAlignment="1" applyProtection="1">
      <alignment horizontal="left" vertical="center"/>
      <protection hidden="1"/>
    </xf>
    <xf numFmtId="3" fontId="1" fillId="10" borderId="74" xfId="5" applyNumberFormat="1" applyFont="1" applyFill="1" applyBorder="1" applyAlignment="1" applyProtection="1">
      <alignment horizontal="center" vertical="center"/>
      <protection hidden="1"/>
    </xf>
    <xf numFmtId="3" fontId="1" fillId="10" borderId="74" xfId="5" applyNumberFormat="1" applyFont="1" applyFill="1" applyBorder="1" applyAlignment="1" applyProtection="1">
      <alignment horizontal="center" vertical="center" wrapText="1"/>
      <protection hidden="1"/>
    </xf>
    <xf numFmtId="0" fontId="3" fillId="10" borderId="10" xfId="0" applyFont="1" applyFill="1" applyBorder="1" applyAlignment="1" applyProtection="1">
      <alignment horizontal="center" vertical="center"/>
      <protection hidden="1"/>
    </xf>
    <xf numFmtId="0" fontId="22" fillId="10" borderId="56" xfId="0" applyFont="1" applyFill="1" applyBorder="1" applyAlignment="1" applyProtection="1">
      <alignment horizontal="center" vertical="center" wrapText="1"/>
      <protection hidden="1"/>
    </xf>
    <xf numFmtId="0" fontId="3" fillId="10" borderId="17" xfId="0" applyFont="1" applyFill="1" applyBorder="1" applyAlignment="1" applyProtection="1">
      <alignment horizontal="left" vertical="center"/>
      <protection hidden="1"/>
    </xf>
    <xf numFmtId="0" fontId="3" fillId="10" borderId="18" xfId="0" applyFont="1" applyFill="1" applyBorder="1" applyAlignment="1" applyProtection="1">
      <alignment horizontal="left" vertical="center"/>
      <protection hidden="1"/>
    </xf>
    <xf numFmtId="0" fontId="3" fillId="10" borderId="19" xfId="0" applyFont="1" applyFill="1" applyBorder="1" applyAlignment="1" applyProtection="1">
      <alignment horizontal="left" vertical="center"/>
      <protection hidden="1"/>
    </xf>
    <xf numFmtId="3" fontId="1" fillId="10" borderId="19" xfId="5" applyNumberFormat="1" applyFont="1" applyFill="1" applyBorder="1" applyAlignment="1" applyProtection="1">
      <alignment horizontal="center" vertical="center" wrapText="1"/>
      <protection hidden="1"/>
    </xf>
    <xf numFmtId="3" fontId="1" fillId="10" borderId="20" xfId="5" applyNumberFormat="1" applyFont="1" applyFill="1" applyBorder="1" applyAlignment="1" applyProtection="1">
      <alignment horizontal="center" vertical="center" wrapText="1"/>
      <protection hidden="1"/>
    </xf>
    <xf numFmtId="0" fontId="13" fillId="8" borderId="23" xfId="0" applyFont="1" applyFill="1" applyBorder="1" applyAlignment="1" applyProtection="1">
      <alignment horizontal="center" vertical="center" wrapText="1"/>
      <protection hidden="1"/>
    </xf>
    <xf numFmtId="0" fontId="3" fillId="10" borderId="23" xfId="0" applyFont="1" applyFill="1" applyBorder="1" applyAlignment="1" applyProtection="1">
      <alignment horizontal="center" vertical="center"/>
      <protection hidden="1"/>
    </xf>
    <xf numFmtId="0" fontId="22" fillId="10" borderId="21" xfId="0" applyFont="1" applyFill="1" applyBorder="1" applyAlignment="1" applyProtection="1">
      <alignment horizontal="center" vertical="center" wrapText="1"/>
      <protection hidden="1"/>
    </xf>
    <xf numFmtId="0" fontId="3" fillId="10" borderId="69" xfId="0" applyFont="1" applyFill="1" applyBorder="1" applyAlignment="1" applyProtection="1">
      <alignment horizontal="left" vertical="center"/>
      <protection hidden="1"/>
    </xf>
    <xf numFmtId="0" fontId="3" fillId="10" borderId="51" xfId="0" applyFont="1" applyFill="1" applyBorder="1" applyAlignment="1" applyProtection="1">
      <alignment horizontal="left" vertical="center"/>
      <protection hidden="1"/>
    </xf>
    <xf numFmtId="0" fontId="3" fillId="10" borderId="52" xfId="0" applyFont="1" applyFill="1" applyBorder="1" applyAlignment="1" applyProtection="1">
      <alignment horizontal="left" vertical="center"/>
      <protection hidden="1"/>
    </xf>
    <xf numFmtId="3" fontId="1" fillId="10" borderId="70" xfId="5" applyNumberFormat="1" applyFont="1" applyFill="1" applyBorder="1" applyAlignment="1" applyProtection="1">
      <alignment horizontal="center" vertical="center" wrapText="1"/>
      <protection hidden="1"/>
    </xf>
    <xf numFmtId="0" fontId="21" fillId="11" borderId="5" xfId="0" applyFont="1" applyFill="1" applyBorder="1" applyAlignment="1" applyProtection="1">
      <alignment horizontal="center" vertical="center" wrapText="1"/>
      <protection hidden="1"/>
    </xf>
    <xf numFmtId="0" fontId="14" fillId="12" borderId="6" xfId="0" applyFont="1" applyFill="1" applyBorder="1" applyAlignment="1" applyProtection="1">
      <alignment horizontal="center" vertical="center"/>
      <protection hidden="1"/>
    </xf>
    <xf numFmtId="0" fontId="14" fillId="12" borderId="7" xfId="0" applyFont="1" applyFill="1" applyBorder="1" applyAlignment="1" applyProtection="1">
      <alignment horizontal="center" vertical="center"/>
      <protection hidden="1"/>
    </xf>
    <xf numFmtId="0" fontId="14" fillId="12" borderId="8" xfId="0" applyFont="1" applyFill="1" applyBorder="1" applyAlignment="1" applyProtection="1">
      <alignment horizontal="center" vertical="center"/>
      <protection hidden="1"/>
    </xf>
    <xf numFmtId="0" fontId="14" fillId="12" borderId="9" xfId="0" applyFont="1" applyFill="1" applyBorder="1" applyAlignment="1" applyProtection="1">
      <alignment horizontal="center" vertical="center"/>
      <protection hidden="1"/>
    </xf>
    <xf numFmtId="3" fontId="14" fillId="12" borderId="9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locked="0"/>
    </xf>
    <xf numFmtId="0" fontId="21" fillId="11" borderId="10" xfId="0" applyFont="1" applyFill="1" applyBorder="1" applyAlignment="1" applyProtection="1">
      <alignment horizontal="center" vertical="center" wrapText="1"/>
      <protection hidden="1"/>
    </xf>
    <xf numFmtId="0" fontId="3" fillId="11" borderId="25" xfId="0" applyFont="1" applyFill="1" applyBorder="1" applyAlignment="1" applyProtection="1">
      <alignment horizontal="left" vertical="center" indent="1"/>
      <protection hidden="1"/>
    </xf>
    <xf numFmtId="0" fontId="3" fillId="11" borderId="26" xfId="0" applyFont="1" applyFill="1" applyBorder="1" applyAlignment="1" applyProtection="1">
      <alignment horizontal="left" vertical="center" indent="1"/>
      <protection hidden="1"/>
    </xf>
    <xf numFmtId="0" fontId="3" fillId="11" borderId="27" xfId="0" applyFont="1" applyFill="1" applyBorder="1" applyAlignment="1" applyProtection="1">
      <alignment horizontal="left" vertical="center" indent="1"/>
      <protection hidden="1"/>
    </xf>
    <xf numFmtId="3" fontId="0" fillId="11" borderId="28" xfId="0" applyNumberFormat="1" applyFont="1" applyFill="1" applyBorder="1" applyAlignment="1" applyProtection="1">
      <alignment horizontal="center" vertical="center"/>
      <protection hidden="1"/>
    </xf>
    <xf numFmtId="3" fontId="0" fillId="11" borderId="28" xfId="0" applyNumberFormat="1" applyFont="1" applyFill="1" applyBorder="1" applyAlignment="1" applyProtection="1">
      <alignment horizontal="center" vertical="center" wrapText="1"/>
      <protection hidden="1"/>
    </xf>
    <xf numFmtId="3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30" xfId="0" applyFont="1" applyFill="1" applyBorder="1" applyAlignment="1" applyProtection="1">
      <alignment horizontal="center" vertical="center" wrapText="1"/>
      <protection hidden="1"/>
    </xf>
    <xf numFmtId="0" fontId="3" fillId="4" borderId="71" xfId="0" applyFont="1" applyFill="1" applyBorder="1" applyAlignment="1" applyProtection="1">
      <alignment horizontal="left" vertical="center"/>
      <protection hidden="1"/>
    </xf>
    <xf numFmtId="0" fontId="3" fillId="4" borderId="72" xfId="0" applyFont="1" applyFill="1" applyBorder="1" applyAlignment="1" applyProtection="1">
      <alignment horizontal="left" vertical="center"/>
      <protection hidden="1"/>
    </xf>
    <xf numFmtId="0" fontId="3" fillId="4" borderId="73" xfId="0" applyFont="1" applyFill="1" applyBorder="1" applyAlignment="1" applyProtection="1">
      <alignment horizontal="left" vertical="center"/>
      <protection hidden="1"/>
    </xf>
    <xf numFmtId="3" fontId="0" fillId="4" borderId="10" xfId="0" applyNumberFormat="1" applyFont="1" applyFill="1" applyBorder="1" applyAlignment="1" applyProtection="1">
      <alignment horizontal="center" vertical="center"/>
      <protection hidden="1"/>
    </xf>
    <xf numFmtId="3" fontId="0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3" fontId="16" fillId="4" borderId="17" xfId="4" applyNumberFormat="1" applyFont="1" applyFill="1" applyBorder="1" applyAlignment="1" applyProtection="1">
      <alignment horizontal="left" vertical="center" wrapText="1"/>
      <protection hidden="1"/>
    </xf>
    <xf numFmtId="3" fontId="16" fillId="4" borderId="18" xfId="4" applyNumberFormat="1" applyFont="1" applyFill="1" applyBorder="1" applyAlignment="1" applyProtection="1">
      <alignment horizontal="left" vertical="center" wrapText="1"/>
      <protection hidden="1"/>
    </xf>
    <xf numFmtId="3" fontId="16" fillId="4" borderId="19" xfId="4" applyNumberFormat="1" applyFont="1" applyFill="1" applyBorder="1" applyAlignment="1" applyProtection="1">
      <alignment horizontal="left" vertical="center" wrapText="1"/>
      <protection hidden="1"/>
    </xf>
    <xf numFmtId="3" fontId="0" fillId="4" borderId="20" xfId="0" applyNumberFormat="1" applyFont="1" applyFill="1" applyBorder="1" applyAlignment="1" applyProtection="1">
      <alignment horizontal="center" vertical="center"/>
      <protection hidden="1"/>
    </xf>
    <xf numFmtId="3" fontId="0" fillId="4" borderId="55" xfId="0" applyNumberFormat="1" applyFont="1" applyFill="1" applyBorder="1" applyAlignment="1" applyProtection="1">
      <alignment horizontal="center" vertical="center" wrapText="1"/>
      <protection hidden="1"/>
    </xf>
    <xf numFmtId="3" fontId="16" fillId="4" borderId="69" xfId="4" applyNumberFormat="1" applyFont="1" applyFill="1" applyBorder="1" applyAlignment="1" applyProtection="1">
      <alignment horizontal="left" vertical="center"/>
      <protection hidden="1"/>
    </xf>
    <xf numFmtId="3" fontId="16" fillId="4" borderId="51" xfId="4" applyNumberFormat="1" applyFont="1" applyFill="1" applyBorder="1" applyAlignment="1" applyProtection="1">
      <alignment horizontal="left" vertical="center"/>
      <protection hidden="1"/>
    </xf>
    <xf numFmtId="3" fontId="16" fillId="4" borderId="52" xfId="4" applyNumberFormat="1" applyFont="1" applyFill="1" applyBorder="1" applyAlignment="1" applyProtection="1">
      <alignment horizontal="left" vertical="center"/>
      <protection hidden="1"/>
    </xf>
    <xf numFmtId="3" fontId="0" fillId="4" borderId="23" xfId="0" applyNumberFormat="1" applyFont="1" applyFill="1" applyBorder="1" applyAlignment="1" applyProtection="1">
      <alignment horizontal="center" vertical="center"/>
      <protection hidden="1"/>
    </xf>
    <xf numFmtId="3" fontId="0" fillId="4" borderId="70" xfId="0" applyNumberFormat="1" applyFont="1" applyFill="1" applyBorder="1" applyAlignment="1" applyProtection="1">
      <alignment horizontal="center" vertical="center" wrapText="1"/>
      <protection hidden="1"/>
    </xf>
    <xf numFmtId="3" fontId="0" fillId="4" borderId="14" xfId="0" applyNumberFormat="1" applyFont="1" applyFill="1" applyBorder="1" applyAlignment="1" applyProtection="1">
      <alignment horizontal="center" vertical="center"/>
      <protection hidden="1"/>
    </xf>
    <xf numFmtId="0" fontId="21" fillId="11" borderId="23" xfId="0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0" fontId="1" fillId="4" borderId="75" xfId="0" applyFont="1" applyFill="1" applyBorder="1" applyAlignment="1" applyProtection="1">
      <alignment horizontal="left" inden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Fill="1" applyBorder="1" applyProtection="1">
      <protection hidden="1"/>
    </xf>
    <xf numFmtId="0" fontId="21" fillId="13" borderId="5" xfId="0" applyFont="1" applyFill="1" applyBorder="1" applyAlignment="1" applyProtection="1">
      <alignment horizontal="center" vertical="center" wrapText="1"/>
      <protection hidden="1"/>
    </xf>
    <xf numFmtId="0" fontId="14" fillId="13" borderId="6" xfId="0" applyFont="1" applyFill="1" applyBorder="1" applyAlignment="1" applyProtection="1">
      <alignment horizontal="center" vertical="center"/>
      <protection hidden="1"/>
    </xf>
    <xf numFmtId="0" fontId="14" fillId="13" borderId="7" xfId="0" applyFont="1" applyFill="1" applyBorder="1" applyAlignment="1" applyProtection="1">
      <alignment horizontal="center" vertical="center"/>
      <protection hidden="1"/>
    </xf>
    <xf numFmtId="0" fontId="14" fillId="13" borderId="8" xfId="0" applyFont="1" applyFill="1" applyBorder="1" applyAlignment="1" applyProtection="1">
      <alignment horizontal="center" vertical="center"/>
      <protection hidden="1"/>
    </xf>
    <xf numFmtId="0" fontId="14" fillId="13" borderId="9" xfId="0" applyFont="1" applyFill="1" applyBorder="1" applyAlignment="1" applyProtection="1">
      <alignment horizontal="center" vertical="center"/>
      <protection hidden="1"/>
    </xf>
    <xf numFmtId="3" fontId="14" fillId="13" borderId="9" xfId="0" applyNumberFormat="1" applyFont="1" applyFill="1" applyBorder="1" applyAlignment="1" applyProtection="1">
      <alignment horizontal="center" vertical="center"/>
      <protection hidden="1"/>
    </xf>
    <xf numFmtId="0" fontId="21" fillId="13" borderId="10" xfId="0" applyFont="1" applyFill="1" applyBorder="1" applyAlignment="1" applyProtection="1">
      <alignment horizontal="center" vertical="center" wrapText="1"/>
      <protection hidden="1"/>
    </xf>
    <xf numFmtId="0" fontId="3" fillId="14" borderId="25" xfId="0" applyFont="1" applyFill="1" applyBorder="1" applyAlignment="1" applyProtection="1">
      <alignment horizontal="left" vertical="center" indent="1"/>
      <protection hidden="1"/>
    </xf>
    <xf numFmtId="0" fontId="3" fillId="14" borderId="26" xfId="0" applyFont="1" applyFill="1" applyBorder="1" applyAlignment="1" applyProtection="1">
      <alignment horizontal="left" vertical="center" indent="1"/>
      <protection hidden="1"/>
    </xf>
    <xf numFmtId="0" fontId="3" fillId="14" borderId="27" xfId="0" applyFont="1" applyFill="1" applyBorder="1" applyAlignment="1" applyProtection="1">
      <alignment horizontal="left" vertical="center" indent="1"/>
      <protection hidden="1"/>
    </xf>
    <xf numFmtId="3" fontId="0" fillId="14" borderId="27" xfId="0" applyNumberFormat="1" applyFont="1" applyFill="1" applyBorder="1" applyAlignment="1" applyProtection="1">
      <alignment horizontal="center" vertical="center" wrapText="1"/>
      <protection hidden="1"/>
    </xf>
    <xf numFmtId="3" fontId="0" fillId="14" borderId="28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Font="1" applyFill="1" applyBorder="1" applyAlignment="1" applyProtection="1">
      <alignment horizontal="center"/>
      <protection hidden="1"/>
    </xf>
    <xf numFmtId="0" fontId="3" fillId="15" borderId="71" xfId="0" applyFont="1" applyFill="1" applyBorder="1" applyAlignment="1" applyProtection="1">
      <alignment horizontal="left" vertical="center" wrapText="1" indent="1"/>
      <protection hidden="1"/>
    </xf>
    <xf numFmtId="0" fontId="3" fillId="15" borderId="72" xfId="0" applyFont="1" applyFill="1" applyBorder="1" applyAlignment="1" applyProtection="1">
      <alignment horizontal="left" vertical="center" wrapText="1" indent="1"/>
      <protection hidden="1"/>
    </xf>
    <xf numFmtId="0" fontId="3" fillId="15" borderId="73" xfId="0" applyFont="1" applyFill="1" applyBorder="1" applyAlignment="1" applyProtection="1">
      <alignment horizontal="left" vertical="center" wrapText="1" indent="1"/>
      <protection hidden="1"/>
    </xf>
    <xf numFmtId="3" fontId="0" fillId="15" borderId="74" xfId="0" applyNumberFormat="1" applyFont="1" applyFill="1" applyBorder="1" applyAlignment="1" applyProtection="1">
      <alignment horizontal="center" vertical="center" wrapText="1"/>
      <protection hidden="1"/>
    </xf>
    <xf numFmtId="3" fontId="0" fillId="15" borderId="47" xfId="0" applyNumberFormat="1" applyFont="1" applyFill="1" applyBorder="1" applyAlignment="1" applyProtection="1">
      <alignment horizontal="center" vertical="center" wrapText="1"/>
      <protection hidden="1"/>
    </xf>
    <xf numFmtId="0" fontId="21" fillId="13" borderId="23" xfId="0" applyFont="1" applyFill="1" applyBorder="1" applyAlignment="1" applyProtection="1">
      <alignment horizontal="center" vertical="center" wrapText="1"/>
      <protection hidden="1"/>
    </xf>
    <xf numFmtId="0" fontId="1" fillId="15" borderId="75" xfId="0" applyFont="1" applyFill="1" applyBorder="1" applyAlignment="1" applyProtection="1">
      <alignment horizontal="left" vertical="center" indent="3"/>
      <protection hidden="1"/>
    </xf>
    <xf numFmtId="0" fontId="1" fillId="15" borderId="51" xfId="0" applyFont="1" applyFill="1" applyBorder="1" applyAlignment="1" applyProtection="1">
      <alignment horizontal="left" vertical="center" indent="3"/>
      <protection hidden="1"/>
    </xf>
    <xf numFmtId="0" fontId="1" fillId="15" borderId="52" xfId="0" applyFont="1" applyFill="1" applyBorder="1" applyAlignment="1" applyProtection="1">
      <alignment horizontal="left" vertical="center" indent="3"/>
      <protection hidden="1"/>
    </xf>
    <xf numFmtId="3" fontId="0" fillId="15" borderId="52" xfId="0" applyNumberFormat="1" applyFont="1" applyFill="1" applyBorder="1" applyAlignment="1" applyProtection="1">
      <alignment horizontal="center" vertical="center"/>
      <protection hidden="1"/>
    </xf>
    <xf numFmtId="3" fontId="0" fillId="15" borderId="70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16" borderId="6" xfId="0" applyFont="1" applyFill="1" applyBorder="1" applyAlignment="1" applyProtection="1">
      <alignment horizontal="center" vertical="center"/>
      <protection hidden="1"/>
    </xf>
    <xf numFmtId="0" fontId="14" fillId="16" borderId="7" xfId="0" applyFont="1" applyFill="1" applyBorder="1" applyAlignment="1" applyProtection="1">
      <alignment horizontal="center" vertical="center"/>
      <protection hidden="1"/>
    </xf>
    <xf numFmtId="0" fontId="14" fillId="16" borderId="8" xfId="0" applyFont="1" applyFill="1" applyBorder="1" applyAlignment="1" applyProtection="1">
      <alignment horizontal="center" vertical="center"/>
      <protection hidden="1"/>
    </xf>
    <xf numFmtId="0" fontId="14" fillId="16" borderId="9" xfId="0" applyFont="1" applyFill="1" applyBorder="1" applyAlignment="1" applyProtection="1">
      <alignment horizontal="center" vertical="center"/>
      <protection hidden="1"/>
    </xf>
    <xf numFmtId="3" fontId="14" fillId="16" borderId="9" xfId="4" applyNumberFormat="1" applyFont="1" applyFill="1" applyBorder="1" applyAlignment="1" applyProtection="1">
      <alignment horizontal="center" vertical="center" wrapText="1"/>
      <protection hidden="1"/>
    </xf>
    <xf numFmtId="3" fontId="14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Protection="1">
      <protection locked="0" hidden="1"/>
    </xf>
    <xf numFmtId="0" fontId="9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9" fillId="0" borderId="0" xfId="0" applyFont="1" applyAlignment="1" applyProtection="1">
      <alignment horizontal="center"/>
      <protection hidden="1"/>
    </xf>
    <xf numFmtId="0" fontId="0" fillId="0" borderId="0" xfId="0" applyFont="1" applyFill="1" applyProtection="1">
      <protection locked="0"/>
    </xf>
    <xf numFmtId="0" fontId="23" fillId="0" borderId="6" xfId="0" applyFont="1" applyBorder="1" applyAlignment="1" applyProtection="1">
      <alignment horizontal="center" vertical="top" wrapText="1"/>
      <protection hidden="1"/>
    </xf>
    <xf numFmtId="0" fontId="23" fillId="0" borderId="6" xfId="0" applyFont="1" applyBorder="1" applyAlignment="1" applyProtection="1">
      <alignment horizontal="center" vertical="top"/>
      <protection hidden="1"/>
    </xf>
    <xf numFmtId="0" fontId="23" fillId="0" borderId="8" xfId="0" applyFont="1" applyBorder="1" applyAlignment="1" applyProtection="1">
      <alignment horizontal="center" vertical="top"/>
      <protection hidden="1"/>
    </xf>
    <xf numFmtId="0" fontId="23" fillId="0" borderId="9" xfId="0" applyFont="1" applyBorder="1" applyAlignment="1" applyProtection="1">
      <alignment horizontal="center" vertical="top"/>
      <protection hidden="1"/>
    </xf>
    <xf numFmtId="0" fontId="23" fillId="0" borderId="6" xfId="0" applyFont="1" applyBorder="1" applyAlignment="1" applyProtection="1">
      <alignment horizontal="center" vertical="top" wrapText="1"/>
      <protection hidden="1"/>
    </xf>
    <xf numFmtId="0" fontId="23" fillId="0" borderId="8" xfId="0" applyFont="1" applyBorder="1" applyAlignment="1" applyProtection="1">
      <alignment horizontal="center" vertical="top" wrapText="1"/>
      <protection hidden="1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17" borderId="6" xfId="0" applyFont="1" applyFill="1" applyBorder="1" applyAlignment="1" applyProtection="1">
      <alignment horizontal="left" vertical="center" indent="1"/>
      <protection hidden="1"/>
    </xf>
    <xf numFmtId="3" fontId="3" fillId="17" borderId="6" xfId="4" applyNumberFormat="1" applyFont="1" applyFill="1" applyBorder="1" applyAlignment="1" applyProtection="1">
      <alignment horizontal="center" vertical="center" wrapText="1"/>
      <protection hidden="1"/>
    </xf>
    <xf numFmtId="3" fontId="3" fillId="17" borderId="8" xfId="4" applyNumberFormat="1" applyFont="1" applyFill="1" applyBorder="1" applyAlignment="1" applyProtection="1">
      <alignment horizontal="center" vertical="center" wrapText="1"/>
      <protection hidden="1"/>
    </xf>
    <xf numFmtId="3" fontId="0" fillId="17" borderId="6" xfId="4" applyNumberFormat="1" applyFont="1" applyFill="1" applyBorder="1" applyAlignment="1" applyProtection="1">
      <alignment horizontal="center" vertical="center" wrapText="1"/>
      <protection hidden="1"/>
    </xf>
    <xf numFmtId="3" fontId="0" fillId="17" borderId="8" xfId="4" applyNumberFormat="1" applyFont="1" applyFill="1" applyBorder="1" applyAlignment="1" applyProtection="1">
      <alignment horizontal="center" vertical="center" wrapText="1"/>
      <protection hidden="1"/>
    </xf>
    <xf numFmtId="3" fontId="0" fillId="17" borderId="9" xfId="4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3" fillId="18" borderId="6" xfId="0" applyFont="1" applyFill="1" applyBorder="1" applyAlignment="1" applyProtection="1">
      <alignment horizontal="left" vertical="center" indent="1"/>
      <protection hidden="1"/>
    </xf>
    <xf numFmtId="3" fontId="3" fillId="18" borderId="6" xfId="4" applyNumberFormat="1" applyFont="1" applyFill="1" applyBorder="1" applyAlignment="1" applyProtection="1">
      <alignment horizontal="center" vertical="center" wrapText="1"/>
      <protection hidden="1"/>
    </xf>
    <xf numFmtId="3" fontId="3" fillId="18" borderId="8" xfId="4" applyNumberFormat="1" applyFont="1" applyFill="1" applyBorder="1" applyAlignment="1" applyProtection="1">
      <alignment horizontal="center" vertical="center" wrapText="1"/>
      <protection hidden="1"/>
    </xf>
    <xf numFmtId="3" fontId="0" fillId="18" borderId="6" xfId="4" applyNumberFormat="1" applyFont="1" applyFill="1" applyBorder="1" applyAlignment="1" applyProtection="1">
      <alignment horizontal="center" vertical="center" wrapText="1"/>
      <protection hidden="1"/>
    </xf>
    <xf numFmtId="3" fontId="0" fillId="18" borderId="8" xfId="4" applyNumberFormat="1" applyFont="1" applyFill="1" applyBorder="1" applyAlignment="1" applyProtection="1">
      <alignment horizontal="center" vertical="center" wrapText="1"/>
      <protection hidden="1"/>
    </xf>
    <xf numFmtId="3" fontId="0" fillId="18" borderId="9" xfId="4" applyNumberFormat="1" applyFont="1" applyFill="1" applyBorder="1" applyAlignment="1" applyProtection="1">
      <alignment horizontal="center" vertical="center" wrapText="1"/>
      <protection hidden="1"/>
    </xf>
    <xf numFmtId="0" fontId="3" fillId="11" borderId="6" xfId="0" applyFont="1" applyFill="1" applyBorder="1" applyAlignment="1" applyProtection="1">
      <alignment horizontal="left" vertical="center" indent="1"/>
      <protection hidden="1"/>
    </xf>
    <xf numFmtId="3" fontId="3" fillId="11" borderId="6" xfId="4" applyNumberFormat="1" applyFont="1" applyFill="1" applyBorder="1" applyAlignment="1" applyProtection="1">
      <alignment horizontal="center" vertical="center" wrapText="1"/>
      <protection hidden="1"/>
    </xf>
    <xf numFmtId="3" fontId="3" fillId="11" borderId="8" xfId="4" applyNumberFormat="1" applyFont="1" applyFill="1" applyBorder="1" applyAlignment="1" applyProtection="1">
      <alignment horizontal="center" vertical="center" wrapText="1"/>
      <protection hidden="1"/>
    </xf>
    <xf numFmtId="3" fontId="0" fillId="11" borderId="6" xfId="4" applyNumberFormat="1" applyFont="1" applyFill="1" applyBorder="1" applyAlignment="1" applyProtection="1">
      <alignment horizontal="center" vertical="center" wrapText="1"/>
      <protection hidden="1"/>
    </xf>
    <xf numFmtId="3" fontId="0" fillId="11" borderId="8" xfId="4" applyNumberFormat="1" applyFont="1" applyFill="1" applyBorder="1" applyAlignment="1" applyProtection="1">
      <alignment horizontal="center" vertical="center" wrapText="1"/>
      <protection hidden="1"/>
    </xf>
    <xf numFmtId="3" fontId="0" fillId="11" borderId="9" xfId="4" applyNumberFormat="1" applyFont="1" applyFill="1" applyBorder="1" applyAlignment="1" applyProtection="1">
      <alignment horizontal="center" vertical="center" wrapText="1"/>
      <protection hidden="1"/>
    </xf>
    <xf numFmtId="0" fontId="3" fillId="13" borderId="6" xfId="0" applyFont="1" applyFill="1" applyBorder="1" applyAlignment="1" applyProtection="1">
      <alignment horizontal="left" vertical="center" indent="1"/>
      <protection hidden="1"/>
    </xf>
    <xf numFmtId="3" fontId="3" fillId="13" borderId="6" xfId="4" applyNumberFormat="1" applyFont="1" applyFill="1" applyBorder="1" applyAlignment="1" applyProtection="1">
      <alignment horizontal="center" vertical="center" wrapText="1"/>
      <protection hidden="1"/>
    </xf>
    <xf numFmtId="3" fontId="3" fillId="13" borderId="8" xfId="4" applyNumberFormat="1" applyFont="1" applyFill="1" applyBorder="1" applyAlignment="1" applyProtection="1">
      <alignment horizontal="center" vertical="center" wrapText="1"/>
      <protection hidden="1"/>
    </xf>
    <xf numFmtId="3" fontId="0" fillId="13" borderId="6" xfId="4" applyNumberFormat="1" applyFont="1" applyFill="1" applyBorder="1" applyAlignment="1" applyProtection="1">
      <alignment horizontal="center" vertical="center" wrapText="1"/>
      <protection hidden="1"/>
    </xf>
    <xf numFmtId="3" fontId="0" fillId="13" borderId="8" xfId="4" applyNumberFormat="1" applyFont="1" applyFill="1" applyBorder="1" applyAlignment="1" applyProtection="1">
      <alignment horizontal="center" vertical="center" wrapText="1"/>
      <protection hidden="1"/>
    </xf>
    <xf numFmtId="3" fontId="0" fillId="13" borderId="9" xfId="4" applyNumberFormat="1" applyFont="1" applyFill="1" applyBorder="1" applyAlignment="1" applyProtection="1">
      <alignment horizontal="center" vertical="center" wrapText="1"/>
      <protection hidden="1"/>
    </xf>
    <xf numFmtId="3" fontId="3" fillId="16" borderId="6" xfId="4" applyNumberFormat="1" applyFont="1" applyFill="1" applyBorder="1" applyAlignment="1" applyProtection="1">
      <alignment horizontal="left" vertical="center" indent="1"/>
      <protection hidden="1"/>
    </xf>
    <xf numFmtId="3" fontId="14" fillId="16" borderId="6" xfId="4" applyNumberFormat="1" applyFont="1" applyFill="1" applyBorder="1" applyAlignment="1" applyProtection="1">
      <alignment horizontal="center" vertical="center" wrapText="1"/>
      <protection hidden="1"/>
    </xf>
    <xf numFmtId="3" fontId="14" fillId="16" borderId="8" xfId="4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3" fontId="3" fillId="0" borderId="2" xfId="4" applyNumberFormat="1" applyFont="1" applyFill="1" applyBorder="1" applyAlignment="1" applyProtection="1">
      <alignment horizontal="left" vertical="center" indent="1"/>
      <protection hidden="1"/>
    </xf>
    <xf numFmtId="3" fontId="14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12" fillId="0" borderId="6" xfId="0" applyFont="1" applyBorder="1" applyAlignment="1" applyProtection="1">
      <alignment horizontal="right" vertical="center"/>
      <protection hidden="1"/>
    </xf>
    <xf numFmtId="3" fontId="3" fillId="4" borderId="8" xfId="0" applyNumberFormat="1" applyFont="1" applyFill="1" applyBorder="1" applyAlignment="1" applyProtection="1">
      <alignment vertical="center"/>
      <protection hidden="1"/>
    </xf>
    <xf numFmtId="0" fontId="1" fillId="4" borderId="51" xfId="0" applyFont="1" applyFill="1" applyBorder="1" applyAlignment="1" applyProtection="1">
      <alignment horizontal="left" indent="1"/>
      <protection hidden="1"/>
    </xf>
    <xf numFmtId="0" fontId="1" fillId="4" borderId="52" xfId="0" applyFont="1" applyFill="1" applyBorder="1" applyAlignment="1" applyProtection="1">
      <alignment horizontal="left" indent="1"/>
      <protection hidden="1"/>
    </xf>
    <xf numFmtId="0" fontId="3" fillId="4" borderId="11" xfId="0" applyFont="1" applyFill="1" applyBorder="1" applyAlignment="1" applyProtection="1">
      <alignment horizontal="left" vertical="center" wrapText="1"/>
      <protection hidden="1"/>
    </xf>
    <xf numFmtId="0" fontId="3" fillId="4" borderId="12" xfId="0" applyFont="1" applyFill="1" applyBorder="1" applyAlignment="1" applyProtection="1">
      <alignment horizontal="left" vertical="center" wrapText="1"/>
      <protection hidden="1"/>
    </xf>
    <xf numFmtId="0" fontId="3" fillId="4" borderId="13" xfId="0" applyFont="1" applyFill="1" applyBorder="1" applyAlignment="1" applyProtection="1">
      <alignment horizontal="left" vertical="center" wrapText="1"/>
      <protection hidden="1"/>
    </xf>
    <xf numFmtId="3" fontId="16" fillId="4" borderId="16" xfId="4" applyNumberFormat="1" applyFont="1" applyFill="1" applyBorder="1" applyAlignment="1" applyProtection="1">
      <alignment horizontal="center" vertical="center" wrapText="1"/>
      <protection hidden="1"/>
    </xf>
    <xf numFmtId="3" fontId="16" fillId="4" borderId="56" xfId="4" applyNumberFormat="1" applyFont="1" applyFill="1" applyBorder="1" applyAlignment="1" applyProtection="1">
      <alignment horizontal="center" vertical="center" wrapText="1"/>
      <protection hidden="1"/>
    </xf>
    <xf numFmtId="3" fontId="16" fillId="4" borderId="21" xfId="4" applyNumberFormat="1" applyFont="1" applyFill="1" applyBorder="1" applyAlignment="1" applyProtection="1">
      <alignment horizontal="center" vertical="center" wrapText="1"/>
      <protection hidden="1"/>
    </xf>
    <xf numFmtId="0" fontId="22" fillId="10" borderId="16" xfId="0" applyFont="1" applyFill="1" applyBorder="1" applyAlignment="1" applyProtection="1">
      <alignment horizontal="center" vertical="center" wrapText="1"/>
      <protection hidden="1"/>
    </xf>
    <xf numFmtId="3" fontId="16" fillId="7" borderId="16" xfId="4" applyNumberFormat="1" applyFont="1" applyFill="1" applyBorder="1" applyAlignment="1" applyProtection="1">
      <alignment horizontal="center" vertical="center" wrapText="1"/>
      <protection hidden="1"/>
    </xf>
    <xf numFmtId="3" fontId="16" fillId="7" borderId="21" xfId="4" applyNumberFormat="1" applyFont="1" applyFill="1" applyBorder="1" applyAlignment="1" applyProtection="1">
      <alignment horizontal="center" vertical="center" wrapText="1"/>
      <protection hidden="1"/>
    </xf>
    <xf numFmtId="3" fontId="18" fillId="6" borderId="76" xfId="4" applyNumberFormat="1" applyFont="1" applyFill="1" applyBorder="1" applyAlignment="1" applyProtection="1">
      <alignment horizontal="center" vertical="center" wrapText="1"/>
      <protection hidden="1"/>
    </xf>
    <xf numFmtId="3" fontId="18" fillId="6" borderId="77" xfId="4" applyNumberFormat="1" applyFont="1" applyFill="1" applyBorder="1" applyAlignment="1" applyProtection="1">
      <alignment horizontal="center" vertical="center" wrapText="1"/>
      <protection hidden="1"/>
    </xf>
    <xf numFmtId="3" fontId="16" fillId="6" borderId="17" xfId="4" applyNumberFormat="1" applyFont="1" applyFill="1" applyBorder="1" applyAlignment="1" applyProtection="1">
      <alignment horizontal="left" vertical="center"/>
      <protection hidden="1"/>
    </xf>
    <xf numFmtId="3" fontId="16" fillId="6" borderId="11" xfId="4" applyNumberFormat="1" applyFont="1" applyFill="1" applyBorder="1" applyAlignment="1" applyProtection="1">
      <alignment horizontal="left" vertical="center" wrapText="1"/>
      <protection hidden="1"/>
    </xf>
    <xf numFmtId="3" fontId="16" fillId="6" borderId="12" xfId="4" applyNumberFormat="1" applyFont="1" applyFill="1" applyBorder="1" applyAlignment="1" applyProtection="1">
      <alignment horizontal="left" vertical="center" wrapText="1"/>
      <protection hidden="1"/>
    </xf>
    <xf numFmtId="3" fontId="16" fillId="6" borderId="13" xfId="4" applyNumberFormat="1" applyFont="1" applyFill="1" applyBorder="1" applyAlignment="1" applyProtection="1">
      <alignment horizontal="left" vertical="center" wrapText="1"/>
      <protection hidden="1"/>
    </xf>
    <xf numFmtId="3" fontId="16" fillId="6" borderId="78" xfId="4" applyNumberFormat="1" applyFont="1" applyFill="1" applyBorder="1" applyAlignment="1" applyProtection="1">
      <alignment horizontal="left" vertical="center"/>
      <protection hidden="1"/>
    </xf>
    <xf numFmtId="3" fontId="16" fillId="6" borderId="79" xfId="4" applyNumberFormat="1" applyFont="1" applyFill="1" applyBorder="1" applyAlignment="1" applyProtection="1">
      <alignment horizontal="left" vertical="center"/>
      <protection hidden="1"/>
    </xf>
    <xf numFmtId="3" fontId="16" fillId="6" borderId="80" xfId="4" applyNumberFormat="1" applyFont="1" applyFill="1" applyBorder="1" applyAlignment="1" applyProtection="1">
      <alignment horizontal="left" vertical="center"/>
      <protection hidden="1"/>
    </xf>
    <xf numFmtId="3" fontId="18" fillId="6" borderId="81" xfId="4" applyNumberFormat="1" applyFont="1" applyFill="1" applyBorder="1" applyAlignment="1" applyProtection="1">
      <alignment horizontal="center" vertical="center" wrapText="1"/>
      <protection hidden="1"/>
    </xf>
    <xf numFmtId="3" fontId="16" fillId="6" borderId="54" xfId="4" applyNumberFormat="1" applyFont="1" applyFill="1" applyBorder="1" applyAlignment="1" applyProtection="1">
      <alignment horizontal="left" vertical="center" wrapText="1"/>
      <protection hidden="1"/>
    </xf>
    <xf numFmtId="0" fontId="22" fillId="6" borderId="76" xfId="0" applyFont="1" applyFill="1" applyBorder="1" applyAlignment="1" applyProtection="1">
      <alignment horizontal="center" vertical="center" wrapText="1"/>
      <protection hidden="1"/>
    </xf>
    <xf numFmtId="0" fontId="22" fillId="6" borderId="82" xfId="0" applyFont="1" applyFill="1" applyBorder="1" applyAlignment="1" applyProtection="1">
      <alignment horizontal="center" vertical="center" wrapText="1"/>
      <protection hidden="1"/>
    </xf>
    <xf numFmtId="0" fontId="22" fillId="6" borderId="77" xfId="0" applyFont="1" applyFill="1" applyBorder="1" applyAlignment="1" applyProtection="1">
      <alignment horizontal="center" vertical="center" wrapText="1"/>
      <protection hidden="1"/>
    </xf>
    <xf numFmtId="3" fontId="16" fillId="6" borderId="11" xfId="4" applyNumberFormat="1" applyFont="1" applyFill="1" applyBorder="1" applyAlignment="1" applyProtection="1">
      <alignment horizontal="left" vertical="center"/>
      <protection hidden="1"/>
    </xf>
    <xf numFmtId="3" fontId="16" fillId="6" borderId="12" xfId="4" applyNumberFormat="1" applyFont="1" applyFill="1" applyBorder="1" applyAlignment="1" applyProtection="1">
      <alignment horizontal="left" vertical="center"/>
      <protection hidden="1"/>
    </xf>
    <xf numFmtId="3" fontId="16" fillId="6" borderId="13" xfId="4" applyNumberFormat="1" applyFont="1" applyFill="1" applyBorder="1" applyAlignment="1" applyProtection="1">
      <alignment horizontal="left" vertical="center"/>
      <protection hidden="1"/>
    </xf>
    <xf numFmtId="3" fontId="13" fillId="6" borderId="6" xfId="4" applyNumberFormat="1" applyFont="1" applyFill="1" applyBorder="1" applyAlignment="1" applyProtection="1">
      <alignment horizontal="center" vertical="center"/>
      <protection hidden="1"/>
    </xf>
    <xf numFmtId="3" fontId="13" fillId="6" borderId="7" xfId="4" applyNumberFormat="1" applyFont="1" applyFill="1" applyBorder="1" applyAlignment="1" applyProtection="1">
      <alignment horizontal="center" vertical="center"/>
      <protection hidden="1"/>
    </xf>
    <xf numFmtId="3" fontId="13" fillId="6" borderId="8" xfId="4" applyNumberFormat="1" applyFont="1" applyFill="1" applyBorder="1" applyAlignment="1" applyProtection="1">
      <alignment horizontal="center" vertical="center"/>
      <protection hidden="1"/>
    </xf>
    <xf numFmtId="3" fontId="3" fillId="6" borderId="83" xfId="4" applyNumberFormat="1" applyFont="1" applyFill="1" applyBorder="1" applyAlignment="1" applyProtection="1">
      <alignment horizontal="left" vertical="center"/>
      <protection hidden="1"/>
    </xf>
    <xf numFmtId="3" fontId="3" fillId="6" borderId="19" xfId="4" applyNumberFormat="1" applyFont="1" applyFill="1" applyBorder="1" applyAlignment="1" applyProtection="1">
      <alignment horizontal="left" vertical="center"/>
      <protection hidden="1"/>
    </xf>
    <xf numFmtId="3" fontId="16" fillId="6" borderId="83" xfId="4" applyNumberFormat="1" applyFont="1" applyFill="1" applyBorder="1" applyAlignment="1" applyProtection="1">
      <alignment horizontal="left" vertical="center"/>
      <protection hidden="1"/>
    </xf>
    <xf numFmtId="3" fontId="18" fillId="6" borderId="84" xfId="4" applyNumberFormat="1" applyFont="1" applyFill="1" applyBorder="1" applyAlignment="1" applyProtection="1">
      <alignment horizontal="center" vertical="center" wrapText="1"/>
      <protection hidden="1"/>
    </xf>
    <xf numFmtId="3" fontId="18" fillId="6" borderId="85" xfId="4" applyNumberFormat="1" applyFont="1" applyFill="1" applyBorder="1" applyAlignment="1" applyProtection="1">
      <alignment horizontal="center" vertical="center" wrapText="1"/>
      <protection hidden="1"/>
    </xf>
  </cellXfs>
  <cellStyles count="6">
    <cellStyle name="Обычный" xfId="0" builtinId="0"/>
    <cellStyle name="Обычный 14" xfId="1"/>
    <cellStyle name="Обычный 2 2 2 2 2 2 2 2 3 2 2" xfId="3"/>
    <cellStyle name="Обычный 2 3" xfId="5"/>
    <cellStyle name="Обычный 3 3" xfId="4"/>
    <cellStyle name="Обычный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2%20&#1082;%20&#1055;&#1088;&#1086;&#1090;&#1086;&#1082;&#1086;&#1083;&#1091;%20&#8470;%206%20&#1086;&#1090;%2030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 ВСЕГО"/>
      <sheetName val="ПРИЛОЖЕНИЕ 2 только 2024 г "/>
      <sheetName val="ПРИЛОЖЕНИЕ 2.1 ПОСЕЩЕНИЯ С ПРОФ"/>
      <sheetName val="ПРИЛОЖЕНИЕ 2.2  НЕОТЛОЖ"/>
      <sheetName val="ПРИЛОЖЕНИЕ 2.3 ОБРАЩ по ЗАБОЛ"/>
      <sheetName val="ПРИЛОЖЕНИЕ 2.4 УСЛУГИ"/>
      <sheetName val="ДИСПАНСЕРН.НАБЛ."/>
      <sheetName val="2023 год"/>
      <sheetName val="ФП"/>
      <sheetName val="Отбор данных по МО"/>
    </sheetNames>
    <sheetDataSet>
      <sheetData sheetId="0"/>
      <sheetData sheetId="1">
        <row r="2">
          <cell r="E2" t="str">
            <v xml:space="preserve">Распределение  объемов медицинской помощи и их финансового обеспечения на 2024 год, установленных комиссией по разработке территориальной программы обязательного медицинского страхования по условиям оказания и видам медицинской помощи по Протоколу № 6 от 30.05.2024 года </v>
          </cell>
        </row>
        <row r="7">
          <cell r="A7" t="str">
            <v>№ п/п</v>
          </cell>
          <cell r="B7" t="str">
            <v>Код МО</v>
          </cell>
          <cell r="D7" t="str">
            <v>Наименование медицинской организации</v>
          </cell>
          <cell r="E7" t="str">
            <v>Амбулаторная медицинская помощь</v>
          </cell>
          <cell r="Q7" t="str">
            <v xml:space="preserve"> Медицинская помощь в условиях круглосуточного стационара, случай лечения</v>
          </cell>
          <cell r="Y7" t="str">
            <v>Медицинская помощь в условиях дневного стационара, случай лечения</v>
          </cell>
          <cell r="AF7" t="str">
            <v>Скорая медицинская помощь, вызовы</v>
          </cell>
          <cell r="AI7" t="str">
            <v>Стоимость медицинской помощи всего, руб.</v>
          </cell>
          <cell r="AJ7" t="str">
            <v>Стоимость амбулаторной медицинской помощи, руб.</v>
          </cell>
          <cell r="AY7" t="str">
            <v>Стоимость стационарной медицинской помощи, руб.</v>
          </cell>
          <cell r="BG7" t="str">
            <v>Стоимость медицинской помощи в условиях дневного стационара, руб.</v>
          </cell>
          <cell r="BN7" t="str">
            <v>Стоимость скорой медицинской помощи, руб.</v>
          </cell>
        </row>
        <row r="9">
          <cell r="E9" t="str">
            <v>посещения с профилактическими и иными целями</v>
          </cell>
          <cell r="H9" t="str">
            <v>посещения по неотложной медицинской помощи</v>
          </cell>
          <cell r="K9" t="str">
            <v>обращения в связи с заболеванием</v>
          </cell>
          <cell r="N9" t="str">
            <v>медицинские услуги</v>
          </cell>
          <cell r="O9" t="str">
            <v>медицинская реабилитация</v>
          </cell>
          <cell r="P9" t="str">
            <v>диспансерное наблюдение</v>
          </cell>
          <cell r="AJ9" t="str">
            <v>все посещения, включая стоимость услуг</v>
          </cell>
          <cell r="AM9" t="str">
            <v>посещения с профилактическими и иными целями</v>
          </cell>
          <cell r="AP9" t="str">
            <v>посещения по неотложной медицинской помощи</v>
          </cell>
          <cell r="AS9" t="str">
            <v>обращения в связи с заболеванием без стоимости услуг</v>
          </cell>
          <cell r="AV9" t="str">
            <v>медицинские услуги</v>
          </cell>
          <cell r="AW9" t="str">
            <v>медицинская реабилитация</v>
          </cell>
          <cell r="AX9" t="str">
            <v>диспансерное наблюдение</v>
          </cell>
        </row>
        <row r="10">
          <cell r="E10" t="str">
            <v>Всего на год</v>
          </cell>
          <cell r="F10" t="str">
            <v>из них: в рамках финансирования по подушевому нормативу с учетом выплат за результативность</v>
          </cell>
          <cell r="G10" t="str">
            <v>из них: в рамках финансового обеспечения ФАПов</v>
          </cell>
          <cell r="H10" t="str">
            <v>Всего на год</v>
          </cell>
          <cell r="I10" t="str">
            <v>из них: в рамках финансирования по подушевому нормативу с учетом выплат за результативность</v>
          </cell>
          <cell r="J10" t="str">
            <v>из них: в рамках финансового обеспечения ФАПов</v>
          </cell>
          <cell r="K10" t="str">
            <v>Всего на год</v>
          </cell>
          <cell r="L10" t="str">
            <v>из них: в рамках финансирования по подушевому нормативу с учетом выплат за результативность</v>
          </cell>
          <cell r="M10" t="str">
            <v>из них: в рамках финансового обеспечения ФАПов</v>
          </cell>
          <cell r="N10" t="str">
            <v>Всего на год</v>
          </cell>
          <cell r="O10" t="str">
            <v>Всего на год</v>
          </cell>
          <cell r="P10" t="str">
            <v>Всего на год</v>
          </cell>
          <cell r="Q10" t="str">
            <v>Всего на год</v>
          </cell>
          <cell r="R10" t="str">
            <v>в том числе специализированная помощь без ВМП</v>
          </cell>
          <cell r="S10" t="str">
            <v>из специализированной помощи без ВМП: в том числе медицинская реабилитация</v>
          </cell>
          <cell r="T10" t="str">
            <v>из специализированной помощи без ВМП: в том числе по профилю "онкология"</v>
          </cell>
          <cell r="U10" t="str">
            <v>из специализированной помощи без ВМП: в том числе с применением ГИБП</v>
          </cell>
          <cell r="V10" t="str">
            <v>из специализированной помощи без ВМП: в рамках финансирования по подушевому нормативу</v>
          </cell>
          <cell r="W10" t="str">
            <v>в том числе ВМП</v>
          </cell>
          <cell r="X10" t="str">
            <v>из  ВМП: в том числе по профилю "онкология"</v>
          </cell>
          <cell r="Y10" t="str">
            <v>Всего на год</v>
          </cell>
          <cell r="Z10" t="str">
            <v>из всего: в том числе по профилю "онкология"</v>
          </cell>
          <cell r="AA10" t="str">
            <v>из всего: в том числе по профилю "ЭКО"</v>
          </cell>
          <cell r="AC10" t="str">
            <v>из всего: в том числе по профилю МЕДИЦИНСКАЯ РЕАБИЛИТАЦИЯ</v>
          </cell>
          <cell r="AD10" t="str">
            <v>из из всего: в том числе с применением ГИБП</v>
          </cell>
          <cell r="AE10" t="str">
            <v>из всего: в рамках финансирования по подушевому нормативу</v>
          </cell>
          <cell r="AF10" t="str">
            <v>Всего на год</v>
          </cell>
          <cell r="AG10" t="str">
            <v>из всего: в рамках финансирования по подушевому нормативу</v>
          </cell>
          <cell r="AH10" t="str">
            <v>из всего: с проведением тромболизиса</v>
          </cell>
          <cell r="AM10" t="str">
            <v>Всего на год</v>
          </cell>
          <cell r="AN10" t="str">
            <v>из них: в рамках финансирования по подушевому нормативу с учетом выплат за результативность</v>
          </cell>
          <cell r="AO10" t="str">
            <v>из них: в рамках финансирования ФАПов</v>
          </cell>
          <cell r="AP10" t="str">
            <v>Всего на год</v>
          </cell>
          <cell r="AQ10" t="str">
            <v>из них: в рамках финансирования по подушевому нормативу с учетом выплат за результативность</v>
          </cell>
          <cell r="AR10" t="str">
            <v>из них: в рамках финансирования ФАПов</v>
          </cell>
          <cell r="AS10" t="str">
            <v>Всего на год</v>
          </cell>
          <cell r="AT10" t="str">
            <v>из них: в рамках финансирования по подушевому нормативу с учетом выплат за результативность</v>
          </cell>
          <cell r="AU10" t="str">
            <v>из них: в рамках финансирования ФАПов</v>
          </cell>
          <cell r="AV10" t="str">
            <v>Всего на год</v>
          </cell>
          <cell r="AW10" t="str">
            <v>Всего на год</v>
          </cell>
          <cell r="AX10" t="str">
            <v>Всего на год</v>
          </cell>
          <cell r="AY10" t="str">
            <v>Всего на год</v>
          </cell>
          <cell r="AZ10" t="str">
            <v>в том числе специализированная помощь без ВМП</v>
          </cell>
          <cell r="BA10" t="str">
            <v>из специализированной помощи без ВМП: в том числе медицинская реабилитация</v>
          </cell>
          <cell r="BB10" t="str">
            <v>из специализированной помощи без ВМП: в том числе по профилю "онкология"</v>
          </cell>
          <cell r="BC10" t="str">
            <v>из специализированной помощи без ВМП: в том числе с применением ГИБП</v>
          </cell>
          <cell r="BD10" t="str">
            <v>из специализированной помощи без ВМП: в рамках финансирования по подушевому нормативу</v>
          </cell>
          <cell r="BE10" t="str">
            <v>в том числе ВМП</v>
          </cell>
          <cell r="BF10" t="str">
            <v>из  ВМП: в том числе по профилю "онкология"</v>
          </cell>
          <cell r="BG10" t="str">
            <v>Всего на год</v>
          </cell>
          <cell r="BH10" t="str">
            <v>из всего: в том числе по профилю "онкология"</v>
          </cell>
          <cell r="BI10" t="str">
            <v>из всего: в том числе по профилю "ЭКО"</v>
          </cell>
          <cell r="BK10" t="str">
            <v>из всего: в том числе по профилю МЕДИЦИНСКАЯ РЕАБИЛИТАЦИЯ</v>
          </cell>
          <cell r="BL10" t="str">
            <v>из из всего: в том числе с применением ГИБП</v>
          </cell>
          <cell r="BM10" t="str">
            <v>из всего: в рамках финансирования по подушевому нормативу</v>
          </cell>
          <cell r="BN10" t="str">
            <v>Всего на год</v>
          </cell>
          <cell r="BO10" t="str">
            <v>из всего: в рамках финансирования по подушевому нормативу</v>
          </cell>
          <cell r="BP10" t="str">
            <v>из всего: за вызов с проведением тромболизиса</v>
          </cell>
        </row>
        <row r="11">
          <cell r="F11" t="str">
            <v>Всего на год</v>
          </cell>
          <cell r="G11" t="str">
            <v>Всего на год</v>
          </cell>
          <cell r="I11" t="str">
            <v>Всего на год</v>
          </cell>
          <cell r="J11" t="str">
            <v>Всего на год</v>
          </cell>
          <cell r="L11" t="str">
            <v>Всего на год</v>
          </cell>
          <cell r="M11" t="str">
            <v>Всего на год</v>
          </cell>
          <cell r="AN11" t="str">
            <v>Всего на год</v>
          </cell>
          <cell r="AO11" t="str">
            <v>Всего на год</v>
          </cell>
          <cell r="AQ11" t="str">
            <v>Всего на год</v>
          </cell>
          <cell r="AR11" t="str">
            <v>Всего на год</v>
          </cell>
          <cell r="AT11" t="str">
            <v>Всего на год</v>
          </cell>
          <cell r="AU11" t="str">
            <v>Всего на год</v>
          </cell>
          <cell r="BO11" t="str">
            <v>Всего на год</v>
          </cell>
          <cell r="BP11" t="str">
            <v>Всего на год</v>
          </cell>
        </row>
        <row r="12">
          <cell r="R12" t="str">
            <v>Всего на год</v>
          </cell>
          <cell r="S12" t="str">
            <v>Всего на год</v>
          </cell>
          <cell r="T12" t="str">
            <v>Всего на год</v>
          </cell>
          <cell r="U12" t="str">
            <v>Всего на год</v>
          </cell>
          <cell r="V12" t="str">
            <v>Всего на год</v>
          </cell>
          <cell r="W12" t="str">
            <v>Всего на год</v>
          </cell>
          <cell r="X12" t="str">
            <v>Всего на год</v>
          </cell>
          <cell r="Z12" t="str">
            <v>Всего на год</v>
          </cell>
          <cell r="AA12" t="str">
            <v>Всего на год</v>
          </cell>
          <cell r="AC12" t="str">
            <v>Всего на год</v>
          </cell>
          <cell r="AD12" t="str">
            <v>Всего на год</v>
          </cell>
          <cell r="AE12" t="str">
            <v>Всего на год</v>
          </cell>
          <cell r="AG12" t="str">
            <v>Всего на год</v>
          </cell>
          <cell r="AH12" t="str">
            <v>Всего на год</v>
          </cell>
          <cell r="AI12" t="str">
            <v>Всего на год</v>
          </cell>
          <cell r="AJ12" t="str">
            <v>Всего на год</v>
          </cell>
          <cell r="AZ12" t="str">
            <v>Всего на год</v>
          </cell>
          <cell r="BA12" t="str">
            <v>Всего на год</v>
          </cell>
          <cell r="BB12" t="str">
            <v>Всего на год</v>
          </cell>
          <cell r="BC12" t="str">
            <v>Всего на год</v>
          </cell>
          <cell r="BD12" t="str">
            <v>Всего на год</v>
          </cell>
          <cell r="BE12" t="str">
            <v>Всего на год</v>
          </cell>
          <cell r="BF12" t="str">
            <v>Всего на год</v>
          </cell>
          <cell r="BH12" t="str">
            <v>Всего на год</v>
          </cell>
          <cell r="BI12" t="str">
            <v>Всего на год</v>
          </cell>
          <cell r="BK12" t="str">
            <v>Всего на год</v>
          </cell>
          <cell r="BL12" t="str">
            <v>Всего на год</v>
          </cell>
          <cell r="BM12" t="str">
            <v>Всего на год</v>
          </cell>
        </row>
        <row r="15">
          <cell r="E15" t="str">
            <v>PROF_V</v>
          </cell>
          <cell r="F15" t="str">
            <v>PROF_V_POD</v>
          </cell>
          <cell r="G15" t="str">
            <v>PROF_V_FAP</v>
          </cell>
          <cell r="H15" t="str">
            <v>NEOT_V</v>
          </cell>
          <cell r="I15" t="str">
            <v>NEOT_V_POD</v>
          </cell>
          <cell r="J15" t="str">
            <v>NEOT_V_FAP</v>
          </cell>
          <cell r="K15" t="str">
            <v>ZAB_V</v>
          </cell>
          <cell r="L15" t="str">
            <v>ZAB_V_POD</v>
          </cell>
          <cell r="M15" t="str">
            <v>ZAB_V_FAP</v>
          </cell>
          <cell r="N15" t="str">
            <v>MED_USL_V</v>
          </cell>
          <cell r="O15" t="str">
            <v>MED_REAB_V</v>
          </cell>
          <cell r="P15" t="str">
            <v>DISP_NAB_V</v>
          </cell>
          <cell r="AF15" t="str">
            <v>SMP_V</v>
          </cell>
          <cell r="AG15" t="str">
            <v>SMP_V_POD</v>
          </cell>
          <cell r="AH15" t="str">
            <v>SMP_V_TROMB</v>
          </cell>
          <cell r="AM15" t="str">
            <v>PROF_VSEGO_S</v>
          </cell>
          <cell r="AN15" t="str">
            <v>PROF_PODUSH_S</v>
          </cell>
          <cell r="AO15" t="str">
            <v>PROF_FAP_S</v>
          </cell>
          <cell r="AP15" t="str">
            <v>NEOTL_VSEGO_S</v>
          </cell>
          <cell r="AQ15" t="str">
            <v>NEOTL_PODUSH_S</v>
          </cell>
          <cell r="AR15" t="str">
            <v>NEOTL_FAP_S</v>
          </cell>
          <cell r="AS15" t="str">
            <v>ZAB_VSEGO_S</v>
          </cell>
          <cell r="AT15" t="str">
            <v>ZAB_PODUSH_S</v>
          </cell>
          <cell r="AU15" t="str">
            <v>ZAB_FAP_S</v>
          </cell>
          <cell r="AW15" t="str">
            <v>MED_REAB_S</v>
          </cell>
          <cell r="AX15" t="str">
            <v>DISP_NAB_S</v>
          </cell>
          <cell r="BN15" t="str">
            <v>SMP_S</v>
          </cell>
          <cell r="BO15" t="str">
            <v>SMP_S_POD</v>
          </cell>
          <cell r="BP15" t="str">
            <v>SMP_S_TROMB</v>
          </cell>
        </row>
        <row r="16">
          <cell r="A16">
            <v>1</v>
          </cell>
          <cell r="B16" t="str">
            <v>X1</v>
          </cell>
          <cell r="C16">
            <v>760049</v>
          </cell>
          <cell r="D16" t="str">
            <v>ГБУЗ ЯО "ОКБ"</v>
          </cell>
          <cell r="E16">
            <v>143320</v>
          </cell>
          <cell r="G16">
            <v>0</v>
          </cell>
          <cell r="H16">
            <v>11000</v>
          </cell>
          <cell r="I16">
            <v>0</v>
          </cell>
          <cell r="J16">
            <v>0</v>
          </cell>
          <cell r="K16">
            <v>15108</v>
          </cell>
          <cell r="L16">
            <v>0</v>
          </cell>
          <cell r="M16">
            <v>0</v>
          </cell>
          <cell r="N16">
            <v>11650</v>
          </cell>
          <cell r="P16">
            <v>0</v>
          </cell>
          <cell r="Q16">
            <v>24069</v>
          </cell>
          <cell r="R16">
            <v>21252</v>
          </cell>
          <cell r="S16">
            <v>0</v>
          </cell>
          <cell r="T16">
            <v>845</v>
          </cell>
          <cell r="U16">
            <v>669</v>
          </cell>
          <cell r="W16">
            <v>2817</v>
          </cell>
          <cell r="X16">
            <v>32</v>
          </cell>
          <cell r="Y16">
            <v>1585</v>
          </cell>
          <cell r="Z16">
            <v>1090</v>
          </cell>
          <cell r="AA16">
            <v>0</v>
          </cell>
          <cell r="AC16">
            <v>0</v>
          </cell>
          <cell r="AD16">
            <v>194</v>
          </cell>
          <cell r="AG16">
            <v>0</v>
          </cell>
          <cell r="AH16">
            <v>0</v>
          </cell>
          <cell r="AI16">
            <v>1889938906</v>
          </cell>
          <cell r="AJ16">
            <v>157511002</v>
          </cell>
          <cell r="AM16">
            <v>66736925</v>
          </cell>
          <cell r="AP16">
            <v>10267287</v>
          </cell>
          <cell r="AR16">
            <v>0</v>
          </cell>
          <cell r="AS16">
            <v>62223294</v>
          </cell>
          <cell r="AT16">
            <v>0</v>
          </cell>
          <cell r="AU16">
            <v>0</v>
          </cell>
          <cell r="AV16">
            <v>18283496</v>
          </cell>
          <cell r="AW16">
            <v>0</v>
          </cell>
          <cell r="AX16">
            <v>0</v>
          </cell>
          <cell r="AY16">
            <v>1658183863</v>
          </cell>
          <cell r="AZ16">
            <v>1022943074</v>
          </cell>
          <cell r="BA16">
            <v>0</v>
          </cell>
          <cell r="BB16">
            <v>125141426</v>
          </cell>
          <cell r="BC16">
            <v>52831123</v>
          </cell>
          <cell r="BE16">
            <v>635240789</v>
          </cell>
          <cell r="BF16">
            <v>7971828</v>
          </cell>
          <cell r="BG16">
            <v>74244041</v>
          </cell>
          <cell r="BH16">
            <v>63138039</v>
          </cell>
          <cell r="BI16">
            <v>0</v>
          </cell>
          <cell r="BK16">
            <v>0</v>
          </cell>
          <cell r="BL16">
            <v>4462587</v>
          </cell>
          <cell r="BO16">
            <v>0</v>
          </cell>
        </row>
        <row r="17">
          <cell r="A17">
            <v>2</v>
          </cell>
          <cell r="B17" t="str">
            <v>X5</v>
          </cell>
          <cell r="C17">
            <v>760052</v>
          </cell>
          <cell r="D17" t="str">
            <v>ГБУЗ ЯО "КЛИНИЧЕСКАЯ ОНКОЛОГИЧЕСКАЯ БОЛЬНИЦА"</v>
          </cell>
          <cell r="E17">
            <v>50600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16865</v>
          </cell>
          <cell r="L17">
            <v>0</v>
          </cell>
          <cell r="M17">
            <v>0</v>
          </cell>
          <cell r="N17">
            <v>29995</v>
          </cell>
          <cell r="O17">
            <v>0</v>
          </cell>
          <cell r="P17">
            <v>0</v>
          </cell>
          <cell r="Q17">
            <v>10882</v>
          </cell>
          <cell r="R17">
            <v>10082</v>
          </cell>
          <cell r="S17">
            <v>0</v>
          </cell>
          <cell r="T17">
            <v>8346</v>
          </cell>
          <cell r="W17">
            <v>800</v>
          </cell>
          <cell r="X17">
            <v>800</v>
          </cell>
          <cell r="Y17">
            <v>10675</v>
          </cell>
          <cell r="Z17">
            <v>10675</v>
          </cell>
          <cell r="AA17">
            <v>0</v>
          </cell>
          <cell r="AC17">
            <v>0</v>
          </cell>
          <cell r="AG17">
            <v>0</v>
          </cell>
          <cell r="AH17">
            <v>0</v>
          </cell>
          <cell r="AI17">
            <v>2014102140</v>
          </cell>
          <cell r="AJ17">
            <v>141265410</v>
          </cell>
          <cell r="AM17">
            <v>23472599</v>
          </cell>
          <cell r="AP17">
            <v>0</v>
          </cell>
          <cell r="AR17">
            <v>0</v>
          </cell>
          <cell r="AS17">
            <v>24847960</v>
          </cell>
          <cell r="AT17">
            <v>0</v>
          </cell>
          <cell r="AU17">
            <v>0</v>
          </cell>
          <cell r="AV17">
            <v>92944851</v>
          </cell>
          <cell r="AW17">
            <v>0</v>
          </cell>
          <cell r="AX17">
            <v>0</v>
          </cell>
          <cell r="AY17">
            <v>896713725</v>
          </cell>
          <cell r="AZ17">
            <v>715580795</v>
          </cell>
          <cell r="BA17">
            <v>0</v>
          </cell>
          <cell r="BB17">
            <v>649739360</v>
          </cell>
          <cell r="BE17">
            <v>181132930</v>
          </cell>
          <cell r="BF17">
            <v>181132930</v>
          </cell>
          <cell r="BG17">
            <v>976123005</v>
          </cell>
          <cell r="BH17">
            <v>976123005</v>
          </cell>
          <cell r="BI17">
            <v>0</v>
          </cell>
          <cell r="BK17">
            <v>0</v>
          </cell>
          <cell r="BO17">
            <v>0</v>
          </cell>
        </row>
        <row r="18">
          <cell r="A18">
            <v>3</v>
          </cell>
          <cell r="B18" t="str">
            <v>XH</v>
          </cell>
          <cell r="C18">
            <v>760100</v>
          </cell>
          <cell r="D18" t="str">
            <v>ГБУЗ ЯО "ОБЛАСТНАЯ ДЕТСКАЯ КЛИНИЧЕСКАЯ БОЛЬНИЦА"</v>
          </cell>
          <cell r="E18">
            <v>53338</v>
          </cell>
          <cell r="G18">
            <v>0</v>
          </cell>
          <cell r="H18">
            <v>16000</v>
          </cell>
          <cell r="I18">
            <v>0</v>
          </cell>
          <cell r="J18">
            <v>0</v>
          </cell>
          <cell r="K18">
            <v>17001</v>
          </cell>
          <cell r="L18">
            <v>0</v>
          </cell>
          <cell r="M18">
            <v>0</v>
          </cell>
          <cell r="N18">
            <v>10400</v>
          </cell>
          <cell r="O18">
            <v>0</v>
          </cell>
          <cell r="P18">
            <v>0</v>
          </cell>
          <cell r="Q18">
            <v>10425</v>
          </cell>
          <cell r="R18">
            <v>10336</v>
          </cell>
          <cell r="S18">
            <v>828</v>
          </cell>
          <cell r="T18">
            <v>281</v>
          </cell>
          <cell r="U18">
            <v>64</v>
          </cell>
          <cell r="W18">
            <v>89</v>
          </cell>
          <cell r="Y18">
            <v>3254</v>
          </cell>
          <cell r="Z18">
            <v>9</v>
          </cell>
          <cell r="AA18">
            <v>0</v>
          </cell>
          <cell r="AC18">
            <v>108</v>
          </cell>
          <cell r="AD18">
            <v>87</v>
          </cell>
          <cell r="AG18">
            <v>0</v>
          </cell>
          <cell r="AH18">
            <v>0</v>
          </cell>
          <cell r="AI18">
            <v>543368394</v>
          </cell>
          <cell r="AJ18">
            <v>73865687</v>
          </cell>
          <cell r="AM18">
            <v>22643885</v>
          </cell>
          <cell r="AP18">
            <v>12216160</v>
          </cell>
          <cell r="AR18">
            <v>0</v>
          </cell>
          <cell r="AS18">
            <v>20452587</v>
          </cell>
          <cell r="AT18">
            <v>0</v>
          </cell>
          <cell r="AU18">
            <v>0</v>
          </cell>
          <cell r="AV18">
            <v>18553055</v>
          </cell>
          <cell r="AW18">
            <v>0</v>
          </cell>
          <cell r="AX18">
            <v>0</v>
          </cell>
          <cell r="AY18">
            <v>422372588</v>
          </cell>
          <cell r="AZ18">
            <v>405512963</v>
          </cell>
          <cell r="BA18">
            <v>22602450</v>
          </cell>
          <cell r="BB18">
            <v>48645226</v>
          </cell>
          <cell r="BC18">
            <v>5946838</v>
          </cell>
          <cell r="BE18">
            <v>16859625</v>
          </cell>
          <cell r="BG18">
            <v>47130119</v>
          </cell>
          <cell r="BH18">
            <v>1927760</v>
          </cell>
          <cell r="BI18">
            <v>0</v>
          </cell>
          <cell r="BK18">
            <v>2718416</v>
          </cell>
          <cell r="BL18">
            <v>4083990</v>
          </cell>
          <cell r="BO18">
            <v>0</v>
          </cell>
        </row>
        <row r="19">
          <cell r="A19">
            <v>4</v>
          </cell>
          <cell r="B19" t="str">
            <v>XP</v>
          </cell>
          <cell r="C19">
            <v>760106</v>
          </cell>
          <cell r="D19" t="str">
            <v>ГБУЗ ЯО "ОБЛАСТНОЙ ПЕРИНАТАЛЬНЫЙ ЦЕНТР"</v>
          </cell>
          <cell r="E19">
            <v>49240</v>
          </cell>
          <cell r="G19">
            <v>0</v>
          </cell>
          <cell r="H19">
            <v>800</v>
          </cell>
          <cell r="I19">
            <v>0</v>
          </cell>
          <cell r="J19">
            <v>0</v>
          </cell>
          <cell r="K19">
            <v>11775</v>
          </cell>
          <cell r="L19">
            <v>0</v>
          </cell>
          <cell r="M19">
            <v>0</v>
          </cell>
          <cell r="N19">
            <v>1450</v>
          </cell>
          <cell r="O19">
            <v>180</v>
          </cell>
          <cell r="P19">
            <v>0</v>
          </cell>
          <cell r="Q19">
            <v>9050</v>
          </cell>
          <cell r="R19">
            <v>8396</v>
          </cell>
          <cell r="S19">
            <v>0</v>
          </cell>
          <cell r="T19">
            <v>0</v>
          </cell>
          <cell r="W19">
            <v>654</v>
          </cell>
          <cell r="Y19">
            <v>1739</v>
          </cell>
          <cell r="Z19">
            <v>0</v>
          </cell>
          <cell r="AA19">
            <v>529</v>
          </cell>
          <cell r="AC19">
            <v>225</v>
          </cell>
          <cell r="AF19">
            <v>830</v>
          </cell>
          <cell r="AG19">
            <v>0</v>
          </cell>
          <cell r="AH19">
            <v>0</v>
          </cell>
          <cell r="AI19">
            <v>680125494</v>
          </cell>
          <cell r="AJ19">
            <v>49985470</v>
          </cell>
          <cell r="AM19">
            <v>22808252</v>
          </cell>
          <cell r="AP19">
            <v>610808</v>
          </cell>
          <cell r="AR19">
            <v>0</v>
          </cell>
          <cell r="AS19">
            <v>20981753</v>
          </cell>
          <cell r="AT19">
            <v>0</v>
          </cell>
          <cell r="AU19">
            <v>0</v>
          </cell>
          <cell r="AV19">
            <v>1697246</v>
          </cell>
          <cell r="AW19">
            <v>3887411</v>
          </cell>
          <cell r="AX19">
            <v>0</v>
          </cell>
          <cell r="AY19">
            <v>540705437</v>
          </cell>
          <cell r="AZ19">
            <v>354899889</v>
          </cell>
          <cell r="BA19">
            <v>0</v>
          </cell>
          <cell r="BB19">
            <v>0</v>
          </cell>
          <cell r="BE19">
            <v>185805548</v>
          </cell>
          <cell r="BG19">
            <v>75547237</v>
          </cell>
          <cell r="BH19">
            <v>0</v>
          </cell>
          <cell r="BI19">
            <v>58088183</v>
          </cell>
          <cell r="BK19">
            <v>7243392</v>
          </cell>
          <cell r="BN19">
            <v>13887350</v>
          </cell>
          <cell r="BO19">
            <v>0</v>
          </cell>
        </row>
        <row r="20">
          <cell r="A20">
            <v>5</v>
          </cell>
          <cell r="B20" t="str">
            <v>X9</v>
          </cell>
          <cell r="C20">
            <v>760055</v>
          </cell>
          <cell r="D20" t="str">
            <v>ГБУЗ ЯО "ЯОКГВВ - МЦ  "ЗДОРОВОЕ ДОЛГОЛЕТИЕ"</v>
          </cell>
          <cell r="E20">
            <v>30000</v>
          </cell>
          <cell r="G20">
            <v>0</v>
          </cell>
          <cell r="H20">
            <v>300</v>
          </cell>
          <cell r="I20">
            <v>0</v>
          </cell>
          <cell r="J20">
            <v>0</v>
          </cell>
          <cell r="K20">
            <v>14500</v>
          </cell>
          <cell r="L20">
            <v>0</v>
          </cell>
          <cell r="M20">
            <v>0</v>
          </cell>
          <cell r="N20">
            <v>6930</v>
          </cell>
          <cell r="O20">
            <v>0</v>
          </cell>
          <cell r="P20">
            <v>0</v>
          </cell>
          <cell r="Q20">
            <v>5422</v>
          </cell>
          <cell r="R20">
            <v>4782</v>
          </cell>
          <cell r="S20">
            <v>1182</v>
          </cell>
          <cell r="T20">
            <v>0</v>
          </cell>
          <cell r="W20">
            <v>640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G20">
            <v>0</v>
          </cell>
          <cell r="AH20">
            <v>0</v>
          </cell>
          <cell r="AI20">
            <v>375109709</v>
          </cell>
          <cell r="AJ20">
            <v>34183581</v>
          </cell>
          <cell r="AM20">
            <v>11914591</v>
          </cell>
          <cell r="AP20">
            <v>229053</v>
          </cell>
          <cell r="AR20">
            <v>0</v>
          </cell>
          <cell r="AS20">
            <v>15100052</v>
          </cell>
          <cell r="AT20">
            <v>0</v>
          </cell>
          <cell r="AU20">
            <v>0</v>
          </cell>
          <cell r="AV20">
            <v>6939885</v>
          </cell>
          <cell r="AW20">
            <v>0</v>
          </cell>
          <cell r="AX20">
            <v>0</v>
          </cell>
          <cell r="AY20">
            <v>340926128</v>
          </cell>
          <cell r="AZ20">
            <v>209504668</v>
          </cell>
          <cell r="BA20">
            <v>85303282</v>
          </cell>
          <cell r="BB20">
            <v>0</v>
          </cell>
          <cell r="BE20">
            <v>131421460</v>
          </cell>
          <cell r="BG20">
            <v>0</v>
          </cell>
          <cell r="BH20">
            <v>0</v>
          </cell>
          <cell r="BI20">
            <v>0</v>
          </cell>
          <cell r="BK20">
            <v>0</v>
          </cell>
          <cell r="BO20">
            <v>0</v>
          </cell>
        </row>
        <row r="21">
          <cell r="A21">
            <v>6</v>
          </cell>
          <cell r="B21" t="str">
            <v>X3</v>
          </cell>
          <cell r="C21">
            <v>760051</v>
          </cell>
          <cell r="D21" t="str">
            <v>ГБУЗ ЯО "ОБЛАСТНОЙ КОЖНО-ВЕНЕРОЛОГИЧЕСКИЙ ДИСПАНСЕР"</v>
          </cell>
          <cell r="E21">
            <v>7800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14550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930</v>
          </cell>
          <cell r="R21">
            <v>930</v>
          </cell>
          <cell r="S21">
            <v>0</v>
          </cell>
          <cell r="T21">
            <v>0</v>
          </cell>
          <cell r="U21">
            <v>144</v>
          </cell>
          <cell r="Y21">
            <v>1632</v>
          </cell>
          <cell r="Z21">
            <v>0</v>
          </cell>
          <cell r="AA21">
            <v>0</v>
          </cell>
          <cell r="AC21">
            <v>0</v>
          </cell>
          <cell r="AD21">
            <v>111</v>
          </cell>
          <cell r="AG21">
            <v>0</v>
          </cell>
          <cell r="AH21">
            <v>0</v>
          </cell>
          <cell r="AI21">
            <v>77017139</v>
          </cell>
          <cell r="AJ21">
            <v>15933666</v>
          </cell>
          <cell r="AM21">
            <v>2425566</v>
          </cell>
          <cell r="AP21">
            <v>0</v>
          </cell>
          <cell r="AR21">
            <v>0</v>
          </cell>
          <cell r="AS21">
            <v>13508100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39173643</v>
          </cell>
          <cell r="AZ21">
            <v>39173643</v>
          </cell>
          <cell r="BA21">
            <v>0</v>
          </cell>
          <cell r="BB21">
            <v>0</v>
          </cell>
          <cell r="BC21">
            <v>8403697</v>
          </cell>
          <cell r="BG21">
            <v>21909830</v>
          </cell>
          <cell r="BH21">
            <v>0</v>
          </cell>
          <cell r="BI21">
            <v>0</v>
          </cell>
          <cell r="BK21">
            <v>0</v>
          </cell>
          <cell r="BL21">
            <v>2719909</v>
          </cell>
          <cell r="BO21">
            <v>0</v>
          </cell>
        </row>
        <row r="22">
          <cell r="A22">
            <v>7</v>
          </cell>
          <cell r="B22" t="str">
            <v>YA</v>
          </cell>
          <cell r="C22">
            <v>760027</v>
          </cell>
          <cell r="D22" t="str">
            <v>ГАУЗ ЯО "КЛИНИЧЕСКАЯ БОЛЬНИЦА СКОРОЙ МЕДИЦИНСКОЙ ПОМОЩИ ИМЕНИ Н.В. СОЛОВЬЕВА"</v>
          </cell>
          <cell r="E22">
            <v>13070</v>
          </cell>
          <cell r="G22">
            <v>0</v>
          </cell>
          <cell r="H22">
            <v>52000</v>
          </cell>
          <cell r="I22">
            <v>0</v>
          </cell>
          <cell r="J22">
            <v>0</v>
          </cell>
          <cell r="K22">
            <v>8200</v>
          </cell>
          <cell r="L22">
            <v>0</v>
          </cell>
          <cell r="M22">
            <v>0</v>
          </cell>
          <cell r="N22">
            <v>3690</v>
          </cell>
          <cell r="O22">
            <v>0</v>
          </cell>
          <cell r="P22">
            <v>0</v>
          </cell>
          <cell r="Q22">
            <v>12581</v>
          </cell>
          <cell r="R22">
            <v>10165</v>
          </cell>
          <cell r="S22">
            <v>0</v>
          </cell>
          <cell r="T22">
            <v>0</v>
          </cell>
          <cell r="W22">
            <v>2416</v>
          </cell>
          <cell r="Y22">
            <v>560</v>
          </cell>
          <cell r="Z22">
            <v>0</v>
          </cell>
          <cell r="AA22">
            <v>0</v>
          </cell>
          <cell r="AC22">
            <v>0</v>
          </cell>
          <cell r="AG22">
            <v>0</v>
          </cell>
          <cell r="AH22">
            <v>0</v>
          </cell>
          <cell r="AI22">
            <v>1151763067</v>
          </cell>
          <cell r="AJ22">
            <v>74712273</v>
          </cell>
          <cell r="AM22">
            <v>5672510</v>
          </cell>
          <cell r="AP22">
            <v>50710597</v>
          </cell>
          <cell r="AR22">
            <v>0</v>
          </cell>
          <cell r="AS22">
            <v>9620835</v>
          </cell>
          <cell r="AT22">
            <v>0</v>
          </cell>
          <cell r="AU22">
            <v>0</v>
          </cell>
          <cell r="AV22">
            <v>8708331</v>
          </cell>
          <cell r="AW22">
            <v>0</v>
          </cell>
          <cell r="AX22">
            <v>0</v>
          </cell>
          <cell r="AY22">
            <v>1064858574</v>
          </cell>
          <cell r="AZ22">
            <v>514002343</v>
          </cell>
          <cell r="BA22">
            <v>0</v>
          </cell>
          <cell r="BB22">
            <v>0</v>
          </cell>
          <cell r="BE22">
            <v>550856231</v>
          </cell>
          <cell r="BG22">
            <v>12192220</v>
          </cell>
          <cell r="BH22">
            <v>0</v>
          </cell>
          <cell r="BI22">
            <v>0</v>
          </cell>
          <cell r="BK22">
            <v>0</v>
          </cell>
          <cell r="BO22">
            <v>0</v>
          </cell>
        </row>
        <row r="23">
          <cell r="A23">
            <v>8</v>
          </cell>
          <cell r="B23" t="str">
            <v>YN</v>
          </cell>
          <cell r="C23">
            <v>760187</v>
          </cell>
          <cell r="D23" t="str">
            <v>ГБУЗ ЯО "ОИКБ"</v>
          </cell>
          <cell r="E23">
            <v>400</v>
          </cell>
          <cell r="G23">
            <v>0</v>
          </cell>
          <cell r="H23">
            <v>4300</v>
          </cell>
          <cell r="I23">
            <v>0</v>
          </cell>
          <cell r="J23">
            <v>0</v>
          </cell>
          <cell r="K23">
            <v>450</v>
          </cell>
          <cell r="L23">
            <v>0</v>
          </cell>
          <cell r="M23">
            <v>0</v>
          </cell>
          <cell r="N23">
            <v>91512</v>
          </cell>
          <cell r="O23">
            <v>0</v>
          </cell>
          <cell r="P23">
            <v>0</v>
          </cell>
          <cell r="Q23">
            <v>4600</v>
          </cell>
          <cell r="R23">
            <v>4600</v>
          </cell>
          <cell r="S23">
            <v>0</v>
          </cell>
          <cell r="T23">
            <v>0</v>
          </cell>
          <cell r="Y23">
            <v>600</v>
          </cell>
          <cell r="Z23">
            <v>0</v>
          </cell>
          <cell r="AA23">
            <v>0</v>
          </cell>
          <cell r="AC23">
            <v>0</v>
          </cell>
          <cell r="AG23">
            <v>0</v>
          </cell>
          <cell r="AH23">
            <v>0</v>
          </cell>
          <cell r="AI23">
            <v>220754425</v>
          </cell>
          <cell r="AJ23">
            <v>40517109</v>
          </cell>
          <cell r="AM23">
            <v>188052</v>
          </cell>
          <cell r="AP23">
            <v>3283093</v>
          </cell>
          <cell r="AR23">
            <v>0</v>
          </cell>
          <cell r="AS23">
            <v>477792</v>
          </cell>
          <cell r="AT23">
            <v>0</v>
          </cell>
          <cell r="AU23">
            <v>0</v>
          </cell>
          <cell r="AV23">
            <v>36568172</v>
          </cell>
          <cell r="AW23">
            <v>0</v>
          </cell>
          <cell r="AX23">
            <v>0</v>
          </cell>
          <cell r="AY23">
            <v>130132035</v>
          </cell>
          <cell r="AZ23">
            <v>130132035</v>
          </cell>
          <cell r="BA23">
            <v>0</v>
          </cell>
          <cell r="BB23">
            <v>0</v>
          </cell>
          <cell r="BG23">
            <v>50105281</v>
          </cell>
          <cell r="BH23">
            <v>0</v>
          </cell>
          <cell r="BI23">
            <v>0</v>
          </cell>
          <cell r="BK23">
            <v>0</v>
          </cell>
          <cell r="BO23">
            <v>0</v>
          </cell>
        </row>
        <row r="24">
          <cell r="A24">
            <v>9</v>
          </cell>
          <cell r="B24" t="str">
            <v>Y6</v>
          </cell>
          <cell r="C24">
            <v>760226</v>
          </cell>
          <cell r="D24" t="str">
            <v>ГБУЗ ЯО "КЛИНИЧЕСКАЯ БОЛЬНИЦА ИМЕНИ Н.А. СЕМАШКО"</v>
          </cell>
          <cell r="E24">
            <v>167270</v>
          </cell>
          <cell r="F24">
            <v>121378</v>
          </cell>
          <cell r="G24">
            <v>0</v>
          </cell>
          <cell r="H24">
            <v>41500</v>
          </cell>
          <cell r="I24">
            <v>0</v>
          </cell>
          <cell r="J24">
            <v>0</v>
          </cell>
          <cell r="K24">
            <v>127011</v>
          </cell>
          <cell r="L24">
            <v>117535</v>
          </cell>
          <cell r="M24">
            <v>0</v>
          </cell>
          <cell r="N24">
            <v>28655</v>
          </cell>
          <cell r="O24">
            <v>2400</v>
          </cell>
          <cell r="P24">
            <v>17412</v>
          </cell>
          <cell r="Q24">
            <v>10069</v>
          </cell>
          <cell r="R24">
            <v>10069</v>
          </cell>
          <cell r="S24">
            <v>0</v>
          </cell>
          <cell r="T24">
            <v>0</v>
          </cell>
          <cell r="U24">
            <v>16</v>
          </cell>
          <cell r="Y24">
            <v>7069</v>
          </cell>
          <cell r="Z24">
            <v>400</v>
          </cell>
          <cell r="AA24">
            <v>0</v>
          </cell>
          <cell r="AC24">
            <v>2374</v>
          </cell>
          <cell r="AG24">
            <v>0</v>
          </cell>
          <cell r="AH24">
            <v>0</v>
          </cell>
          <cell r="AI24">
            <v>872815941</v>
          </cell>
          <cell r="AJ24">
            <v>434891460</v>
          </cell>
          <cell r="AM24">
            <v>158117850</v>
          </cell>
          <cell r="AN24">
            <v>42097325</v>
          </cell>
          <cell r="AP24">
            <v>34958065</v>
          </cell>
          <cell r="AR24">
            <v>0</v>
          </cell>
          <cell r="AS24">
            <v>128031949</v>
          </cell>
          <cell r="AT24">
            <v>120039595</v>
          </cell>
          <cell r="AU24">
            <v>0</v>
          </cell>
          <cell r="AV24">
            <v>23123798</v>
          </cell>
          <cell r="AW24">
            <v>51832171</v>
          </cell>
          <cell r="AX24">
            <v>38827627</v>
          </cell>
          <cell r="AY24">
            <v>332785545</v>
          </cell>
          <cell r="AZ24">
            <v>332785545</v>
          </cell>
          <cell r="BA24">
            <v>0</v>
          </cell>
          <cell r="BB24">
            <v>0</v>
          </cell>
          <cell r="BC24">
            <v>1633660</v>
          </cell>
          <cell r="BG24">
            <v>105138936</v>
          </cell>
          <cell r="BH24">
            <v>6189217</v>
          </cell>
          <cell r="BI24">
            <v>0</v>
          </cell>
          <cell r="BK24">
            <v>55399670</v>
          </cell>
          <cell r="BO24">
            <v>0</v>
          </cell>
        </row>
        <row r="25">
          <cell r="A25">
            <v>10</v>
          </cell>
          <cell r="B25" t="str">
            <v>YS</v>
          </cell>
          <cell r="C25">
            <v>760216</v>
          </cell>
          <cell r="D25" t="str">
            <v>ГБКУЗ ЯО "ЦГБ"</v>
          </cell>
          <cell r="E25">
            <v>417268</v>
          </cell>
          <cell r="F25">
            <v>324210</v>
          </cell>
          <cell r="G25">
            <v>0</v>
          </cell>
          <cell r="H25">
            <v>62327</v>
          </cell>
          <cell r="I25">
            <v>0</v>
          </cell>
          <cell r="J25">
            <v>0</v>
          </cell>
          <cell r="K25">
            <v>231577</v>
          </cell>
          <cell r="L25">
            <v>214935</v>
          </cell>
          <cell r="M25">
            <v>0</v>
          </cell>
          <cell r="N25">
            <v>27079</v>
          </cell>
          <cell r="O25">
            <v>0</v>
          </cell>
          <cell r="P25">
            <v>37480</v>
          </cell>
          <cell r="Q25">
            <v>8945</v>
          </cell>
          <cell r="R25">
            <v>8695</v>
          </cell>
          <cell r="S25">
            <v>0</v>
          </cell>
          <cell r="T25">
            <v>0</v>
          </cell>
          <cell r="U25">
            <v>216</v>
          </cell>
          <cell r="W25">
            <v>250</v>
          </cell>
          <cell r="Y25">
            <v>6659</v>
          </cell>
          <cell r="Z25">
            <v>0</v>
          </cell>
          <cell r="AA25">
            <v>0</v>
          </cell>
          <cell r="AC25">
            <v>0</v>
          </cell>
          <cell r="AG25">
            <v>0</v>
          </cell>
          <cell r="AH25">
            <v>0</v>
          </cell>
          <cell r="AI25">
            <v>1178811372</v>
          </cell>
          <cell r="AJ25">
            <v>750890840</v>
          </cell>
          <cell r="AM25">
            <v>349951491</v>
          </cell>
          <cell r="AN25">
            <v>112445203</v>
          </cell>
          <cell r="AP25">
            <v>49893498</v>
          </cell>
          <cell r="AR25">
            <v>0</v>
          </cell>
          <cell r="AS25">
            <v>229025629</v>
          </cell>
          <cell r="AT25">
            <v>215608022</v>
          </cell>
          <cell r="AU25">
            <v>0</v>
          </cell>
          <cell r="AV25">
            <v>38443380</v>
          </cell>
          <cell r="AW25">
            <v>0</v>
          </cell>
          <cell r="AX25">
            <v>83576842</v>
          </cell>
          <cell r="AY25">
            <v>317341914</v>
          </cell>
          <cell r="AZ25">
            <v>298089520</v>
          </cell>
          <cell r="BA25">
            <v>0</v>
          </cell>
          <cell r="BB25">
            <v>0</v>
          </cell>
          <cell r="BC25">
            <v>6824726</v>
          </cell>
          <cell r="BE25">
            <v>19252394</v>
          </cell>
          <cell r="BG25">
            <v>110578618</v>
          </cell>
          <cell r="BH25">
            <v>0</v>
          </cell>
          <cell r="BI25">
            <v>0</v>
          </cell>
          <cell r="BK25">
            <v>0</v>
          </cell>
          <cell r="BO25">
            <v>0</v>
          </cell>
        </row>
        <row r="26">
          <cell r="A26">
            <v>11</v>
          </cell>
          <cell r="B26" t="str">
            <v>Y5</v>
          </cell>
          <cell r="C26">
            <v>760225</v>
          </cell>
          <cell r="D26" t="str">
            <v>ГБУЗ ЯО "КБ № 2"</v>
          </cell>
          <cell r="E26">
            <v>361236</v>
          </cell>
          <cell r="F26">
            <v>269722</v>
          </cell>
          <cell r="G26">
            <v>0</v>
          </cell>
          <cell r="H26">
            <v>50000</v>
          </cell>
          <cell r="I26">
            <v>0</v>
          </cell>
          <cell r="J26">
            <v>0</v>
          </cell>
          <cell r="K26">
            <v>228299</v>
          </cell>
          <cell r="L26">
            <v>214554</v>
          </cell>
          <cell r="M26">
            <v>0</v>
          </cell>
          <cell r="N26">
            <v>13420</v>
          </cell>
          <cell r="O26">
            <v>0</v>
          </cell>
          <cell r="P26">
            <v>38451</v>
          </cell>
          <cell r="Q26">
            <v>11654</v>
          </cell>
          <cell r="R26">
            <v>11654</v>
          </cell>
          <cell r="S26">
            <v>970</v>
          </cell>
          <cell r="T26">
            <v>0</v>
          </cell>
          <cell r="U26">
            <v>148</v>
          </cell>
          <cell r="Y26">
            <v>3582</v>
          </cell>
          <cell r="Z26">
            <v>0</v>
          </cell>
          <cell r="AA26">
            <v>0</v>
          </cell>
          <cell r="AC26">
            <v>120</v>
          </cell>
          <cell r="AG26">
            <v>0</v>
          </cell>
          <cell r="AH26">
            <v>0</v>
          </cell>
          <cell r="AI26">
            <v>1146361826</v>
          </cell>
          <cell r="AJ26">
            <v>710248641</v>
          </cell>
          <cell r="AM26">
            <v>323576685</v>
          </cell>
          <cell r="AN26">
            <v>93547223</v>
          </cell>
          <cell r="AP26">
            <v>38175500</v>
          </cell>
          <cell r="AR26">
            <v>0</v>
          </cell>
          <cell r="AS26">
            <v>248569368</v>
          </cell>
          <cell r="AT26">
            <v>238394144</v>
          </cell>
          <cell r="AU26">
            <v>0</v>
          </cell>
          <cell r="AV26">
            <v>12143996</v>
          </cell>
          <cell r="AW26">
            <v>0</v>
          </cell>
          <cell r="AX26">
            <v>87783092</v>
          </cell>
          <cell r="AY26">
            <v>388798650</v>
          </cell>
          <cell r="AZ26">
            <v>388798650</v>
          </cell>
          <cell r="BA26">
            <v>55621543</v>
          </cell>
          <cell r="BB26">
            <v>0</v>
          </cell>
          <cell r="BC26">
            <v>11742207</v>
          </cell>
          <cell r="BG26">
            <v>47314535</v>
          </cell>
          <cell r="BH26">
            <v>0</v>
          </cell>
          <cell r="BI26">
            <v>0</v>
          </cell>
          <cell r="BK26">
            <v>3020462</v>
          </cell>
          <cell r="BO26">
            <v>0</v>
          </cell>
        </row>
        <row r="27">
          <cell r="A27">
            <v>12</v>
          </cell>
          <cell r="B27" t="str">
            <v>Y3</v>
          </cell>
          <cell r="C27">
            <v>760217</v>
          </cell>
          <cell r="D27" t="str">
            <v>ГБУЗ ЯО "КБ №3"</v>
          </cell>
          <cell r="E27">
            <v>227002</v>
          </cell>
          <cell r="F27">
            <v>165965</v>
          </cell>
          <cell r="G27">
            <v>0</v>
          </cell>
          <cell r="H27">
            <v>16702</v>
          </cell>
          <cell r="I27">
            <v>0</v>
          </cell>
          <cell r="J27">
            <v>0</v>
          </cell>
          <cell r="K27">
            <v>116174</v>
          </cell>
          <cell r="L27">
            <v>104033</v>
          </cell>
          <cell r="M27">
            <v>0</v>
          </cell>
          <cell r="N27">
            <v>7421</v>
          </cell>
          <cell r="O27">
            <v>0</v>
          </cell>
          <cell r="P27">
            <v>28452</v>
          </cell>
          <cell r="Q27">
            <v>2780</v>
          </cell>
          <cell r="R27">
            <v>2780</v>
          </cell>
          <cell r="S27">
            <v>0</v>
          </cell>
          <cell r="T27">
            <v>0</v>
          </cell>
          <cell r="Y27">
            <v>2795</v>
          </cell>
          <cell r="Z27">
            <v>0</v>
          </cell>
          <cell r="AA27">
            <v>0</v>
          </cell>
          <cell r="AC27">
            <v>0</v>
          </cell>
          <cell r="AD27">
            <v>375</v>
          </cell>
          <cell r="AG27">
            <v>0</v>
          </cell>
          <cell r="AH27">
            <v>0</v>
          </cell>
          <cell r="AI27">
            <v>617848241</v>
          </cell>
          <cell r="AJ27">
            <v>454778714</v>
          </cell>
          <cell r="AM27">
            <v>214498890</v>
          </cell>
          <cell r="AN27">
            <v>57561359</v>
          </cell>
          <cell r="AP27">
            <v>12752144</v>
          </cell>
          <cell r="AR27">
            <v>0</v>
          </cell>
          <cell r="AS27">
            <v>157476983</v>
          </cell>
          <cell r="AT27">
            <v>148506320</v>
          </cell>
          <cell r="AU27">
            <v>0</v>
          </cell>
          <cell r="AV27">
            <v>7217846</v>
          </cell>
          <cell r="AW27">
            <v>0</v>
          </cell>
          <cell r="AX27">
            <v>62832851</v>
          </cell>
          <cell r="AY27">
            <v>119980752</v>
          </cell>
          <cell r="AZ27">
            <v>119980752</v>
          </cell>
          <cell r="BA27">
            <v>0</v>
          </cell>
          <cell r="BB27">
            <v>0</v>
          </cell>
          <cell r="BG27">
            <v>43088775</v>
          </cell>
          <cell r="BH27">
            <v>0</v>
          </cell>
          <cell r="BI27">
            <v>0</v>
          </cell>
          <cell r="BK27">
            <v>0</v>
          </cell>
          <cell r="BL27">
            <v>17406610</v>
          </cell>
          <cell r="BO27">
            <v>0</v>
          </cell>
        </row>
        <row r="28">
          <cell r="A28">
            <v>13</v>
          </cell>
          <cell r="B28" t="str">
            <v>Y9</v>
          </cell>
          <cell r="C28">
            <v>760137</v>
          </cell>
          <cell r="D28" t="str">
            <v>ГАУЗ ЯО "КЛИНИЧЕСКАЯ БОЛЬНИЦА № 9"</v>
          </cell>
          <cell r="E28">
            <v>290534</v>
          </cell>
          <cell r="F28">
            <v>206875</v>
          </cell>
          <cell r="G28">
            <v>0</v>
          </cell>
          <cell r="H28">
            <v>12500</v>
          </cell>
          <cell r="I28">
            <v>0</v>
          </cell>
          <cell r="J28">
            <v>0</v>
          </cell>
          <cell r="K28">
            <v>233946</v>
          </cell>
          <cell r="L28">
            <v>212499</v>
          </cell>
          <cell r="M28">
            <v>0</v>
          </cell>
          <cell r="N28">
            <v>25600</v>
          </cell>
          <cell r="O28">
            <v>0</v>
          </cell>
          <cell r="P28">
            <v>42851</v>
          </cell>
          <cell r="Q28">
            <v>16969</v>
          </cell>
          <cell r="R28">
            <v>16909</v>
          </cell>
          <cell r="S28">
            <v>0</v>
          </cell>
          <cell r="T28">
            <v>0</v>
          </cell>
          <cell r="U28">
            <v>4</v>
          </cell>
          <cell r="W28">
            <v>60</v>
          </cell>
          <cell r="Y28">
            <v>5155</v>
          </cell>
          <cell r="Z28">
            <v>1100</v>
          </cell>
          <cell r="AA28">
            <v>0</v>
          </cell>
          <cell r="AC28">
            <v>0</v>
          </cell>
          <cell r="AG28">
            <v>0</v>
          </cell>
          <cell r="AH28">
            <v>0</v>
          </cell>
          <cell r="AI28">
            <v>1222114251</v>
          </cell>
          <cell r="AJ28">
            <v>642854923</v>
          </cell>
          <cell r="AM28">
            <v>282499213</v>
          </cell>
          <cell r="AN28">
            <v>71750105</v>
          </cell>
          <cell r="AP28">
            <v>9543875</v>
          </cell>
          <cell r="AR28">
            <v>0</v>
          </cell>
          <cell r="AS28">
            <v>222206974</v>
          </cell>
          <cell r="AT28">
            <v>204735669</v>
          </cell>
          <cell r="AU28">
            <v>0</v>
          </cell>
          <cell r="AV28">
            <v>33052354</v>
          </cell>
          <cell r="AW28">
            <v>0</v>
          </cell>
          <cell r="AX28">
            <v>95552507</v>
          </cell>
          <cell r="AY28">
            <v>499195362</v>
          </cell>
          <cell r="AZ28">
            <v>489932942</v>
          </cell>
          <cell r="BA28">
            <v>0</v>
          </cell>
          <cell r="BB28">
            <v>0</v>
          </cell>
          <cell r="BC28">
            <v>289472</v>
          </cell>
          <cell r="BE28">
            <v>9262420</v>
          </cell>
          <cell r="BG28">
            <v>80063966</v>
          </cell>
          <cell r="BH28">
            <v>38842711</v>
          </cell>
          <cell r="BI28">
            <v>0</v>
          </cell>
          <cell r="BK28">
            <v>0</v>
          </cell>
          <cell r="BO28">
            <v>0</v>
          </cell>
        </row>
        <row r="29">
          <cell r="A29">
            <v>14</v>
          </cell>
          <cell r="B29" t="str">
            <v>YE</v>
          </cell>
          <cell r="C29">
            <v>760036</v>
          </cell>
          <cell r="D29" t="str">
            <v>ГУЗ ЯО "ДП № 3"</v>
          </cell>
          <cell r="E29">
            <v>217119</v>
          </cell>
          <cell r="F29">
            <v>179869</v>
          </cell>
          <cell r="G29">
            <v>0</v>
          </cell>
          <cell r="H29">
            <v>37200</v>
          </cell>
          <cell r="I29">
            <v>0</v>
          </cell>
          <cell r="J29">
            <v>0</v>
          </cell>
          <cell r="K29">
            <v>62678</v>
          </cell>
          <cell r="L29">
            <v>62678</v>
          </cell>
          <cell r="M29">
            <v>0</v>
          </cell>
          <cell r="N29">
            <v>5580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>
            <v>1900</v>
          </cell>
          <cell r="Z29">
            <v>0</v>
          </cell>
          <cell r="AA29">
            <v>0</v>
          </cell>
          <cell r="AC29">
            <v>0</v>
          </cell>
          <cell r="AG29">
            <v>0</v>
          </cell>
          <cell r="AH29">
            <v>0</v>
          </cell>
          <cell r="AI29">
            <v>317017180</v>
          </cell>
          <cell r="AJ29">
            <v>279392454</v>
          </cell>
          <cell r="AM29">
            <v>148700120</v>
          </cell>
          <cell r="AN29">
            <v>62383659</v>
          </cell>
          <cell r="AP29">
            <v>33245724</v>
          </cell>
          <cell r="AR29">
            <v>0</v>
          </cell>
          <cell r="AS29">
            <v>91777756</v>
          </cell>
          <cell r="AT29">
            <v>91777756</v>
          </cell>
          <cell r="AU29">
            <v>0</v>
          </cell>
          <cell r="AV29">
            <v>5668854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G29">
            <v>37624726</v>
          </cell>
          <cell r="BH29">
            <v>0</v>
          </cell>
          <cell r="BI29">
            <v>0</v>
          </cell>
          <cell r="BK29">
            <v>0</v>
          </cell>
          <cell r="BO29">
            <v>0</v>
          </cell>
        </row>
        <row r="30">
          <cell r="A30">
            <v>15</v>
          </cell>
          <cell r="B30" t="str">
            <v>YQ</v>
          </cell>
          <cell r="C30">
            <v>760039</v>
          </cell>
          <cell r="D30" t="str">
            <v>ГУЗ ЯО ДЕТСКАЯ ПОЛИКЛИНИКА  № 5</v>
          </cell>
          <cell r="E30">
            <v>102229</v>
          </cell>
          <cell r="F30">
            <v>80170</v>
          </cell>
          <cell r="G30">
            <v>0</v>
          </cell>
          <cell r="H30">
            <v>14407</v>
          </cell>
          <cell r="I30">
            <v>0</v>
          </cell>
          <cell r="J30">
            <v>0</v>
          </cell>
          <cell r="K30">
            <v>43927</v>
          </cell>
          <cell r="L30">
            <v>43927</v>
          </cell>
          <cell r="M30">
            <v>0</v>
          </cell>
          <cell r="N30">
            <v>2450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>
            <v>1165</v>
          </cell>
          <cell r="Z30">
            <v>0</v>
          </cell>
          <cell r="AA30">
            <v>0</v>
          </cell>
          <cell r="AC30">
            <v>0</v>
          </cell>
          <cell r="AG30">
            <v>0</v>
          </cell>
          <cell r="AH30">
            <v>0</v>
          </cell>
          <cell r="AI30">
            <v>161529383</v>
          </cell>
          <cell r="AJ30">
            <v>148610303</v>
          </cell>
          <cell r="AM30">
            <v>79550758</v>
          </cell>
          <cell r="AN30">
            <v>27805225</v>
          </cell>
          <cell r="AP30">
            <v>10999889</v>
          </cell>
          <cell r="AR30">
            <v>0</v>
          </cell>
          <cell r="AS30">
            <v>56268859</v>
          </cell>
          <cell r="AT30">
            <v>56268859</v>
          </cell>
          <cell r="AU30">
            <v>0</v>
          </cell>
          <cell r="AV30">
            <v>1790797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G30">
            <v>12919080</v>
          </cell>
          <cell r="BH30">
            <v>0</v>
          </cell>
          <cell r="BI30">
            <v>0</v>
          </cell>
          <cell r="BK30">
            <v>0</v>
          </cell>
          <cell r="BO30">
            <v>0</v>
          </cell>
        </row>
        <row r="31">
          <cell r="A31">
            <v>16</v>
          </cell>
          <cell r="B31" t="str">
            <v>X4</v>
          </cell>
          <cell r="C31">
            <v>760218</v>
          </cell>
          <cell r="D31" t="str">
            <v>ГБУЗ ЯО "ЯОСП"</v>
          </cell>
          <cell r="E31">
            <v>58000</v>
          </cell>
          <cell r="G31">
            <v>0</v>
          </cell>
          <cell r="H31">
            <v>45000</v>
          </cell>
          <cell r="I31">
            <v>0</v>
          </cell>
          <cell r="J31">
            <v>0</v>
          </cell>
          <cell r="K31">
            <v>35000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>
            <v>380</v>
          </cell>
          <cell r="Z31">
            <v>0</v>
          </cell>
          <cell r="AA31">
            <v>0</v>
          </cell>
          <cell r="AC31">
            <v>0</v>
          </cell>
          <cell r="AG31">
            <v>0</v>
          </cell>
          <cell r="AH31">
            <v>0</v>
          </cell>
          <cell r="AI31">
            <v>133373574</v>
          </cell>
          <cell r="AJ31">
            <v>129080317</v>
          </cell>
          <cell r="AM31">
            <v>42529622</v>
          </cell>
          <cell r="AP31">
            <v>34357950</v>
          </cell>
          <cell r="AR31">
            <v>0</v>
          </cell>
          <cell r="AS31">
            <v>52192745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G31">
            <v>4293257</v>
          </cell>
          <cell r="BH31">
            <v>0</v>
          </cell>
          <cell r="BI31">
            <v>0</v>
          </cell>
          <cell r="BK31">
            <v>0</v>
          </cell>
          <cell r="BO31">
            <v>0</v>
          </cell>
        </row>
        <row r="32">
          <cell r="A32">
            <v>17</v>
          </cell>
          <cell r="B32" t="str">
            <v>RA</v>
          </cell>
          <cell r="C32">
            <v>760065</v>
          </cell>
          <cell r="D32" t="str">
            <v>ГУЗ ЯО "ГОРОДСКАЯ ПОЛИКЛИНИКА №3  ИМ. Н.А.СЕМАШКО"</v>
          </cell>
          <cell r="E32">
            <v>87999</v>
          </cell>
          <cell r="F32">
            <v>68198</v>
          </cell>
          <cell r="G32">
            <v>0</v>
          </cell>
          <cell r="H32">
            <v>14500</v>
          </cell>
          <cell r="I32">
            <v>0</v>
          </cell>
          <cell r="J32">
            <v>0</v>
          </cell>
          <cell r="K32">
            <v>53430</v>
          </cell>
          <cell r="L32">
            <v>49189</v>
          </cell>
          <cell r="M32">
            <v>0</v>
          </cell>
          <cell r="N32">
            <v>3140</v>
          </cell>
          <cell r="O32">
            <v>0</v>
          </cell>
          <cell r="P32">
            <v>8450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>
            <v>1100</v>
          </cell>
          <cell r="Z32">
            <v>0</v>
          </cell>
          <cell r="AA32">
            <v>0</v>
          </cell>
          <cell r="AC32">
            <v>0</v>
          </cell>
          <cell r="AG32">
            <v>0</v>
          </cell>
          <cell r="AH32">
            <v>0</v>
          </cell>
          <cell r="AI32">
            <v>160855602</v>
          </cell>
          <cell r="AJ32">
            <v>149690726</v>
          </cell>
          <cell r="AM32">
            <v>74800440</v>
          </cell>
          <cell r="AN32">
            <v>23652996</v>
          </cell>
          <cell r="AP32">
            <v>11070895</v>
          </cell>
          <cell r="AR32">
            <v>0</v>
          </cell>
          <cell r="AS32">
            <v>44950716</v>
          </cell>
          <cell r="AT32">
            <v>41834850</v>
          </cell>
          <cell r="AU32">
            <v>0</v>
          </cell>
          <cell r="AV32">
            <v>1808455</v>
          </cell>
          <cell r="AW32">
            <v>0</v>
          </cell>
          <cell r="AX32">
            <v>17060220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G32">
            <v>11164876</v>
          </cell>
          <cell r="BH32">
            <v>0</v>
          </cell>
          <cell r="BI32">
            <v>0</v>
          </cell>
          <cell r="BK32">
            <v>0</v>
          </cell>
          <cell r="BO32">
            <v>0</v>
          </cell>
        </row>
        <row r="33">
          <cell r="A33">
            <v>18</v>
          </cell>
          <cell r="B33" t="str">
            <v>RB</v>
          </cell>
          <cell r="C33">
            <v>760066</v>
          </cell>
          <cell r="D33" t="str">
            <v>ГУЗ ЯО РЫБИНСКАЯ СТОМАТОЛОГИЧЕСКАЯ ПОЛИКЛИНИКА</v>
          </cell>
          <cell r="E33">
            <v>18500</v>
          </cell>
          <cell r="G33">
            <v>0</v>
          </cell>
          <cell r="H33">
            <v>3600</v>
          </cell>
          <cell r="I33">
            <v>0</v>
          </cell>
          <cell r="J33">
            <v>0</v>
          </cell>
          <cell r="K33">
            <v>30410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G33">
            <v>0</v>
          </cell>
          <cell r="AH33">
            <v>0</v>
          </cell>
          <cell r="AI33">
            <v>61699333</v>
          </cell>
          <cell r="AJ33">
            <v>61699333</v>
          </cell>
          <cell r="AM33">
            <v>13572895</v>
          </cell>
          <cell r="AP33">
            <v>2748636</v>
          </cell>
          <cell r="AR33">
            <v>0</v>
          </cell>
          <cell r="AS33">
            <v>45377802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G33">
            <v>0</v>
          </cell>
          <cell r="BH33">
            <v>0</v>
          </cell>
          <cell r="BI33">
            <v>0</v>
          </cell>
          <cell r="BK33">
            <v>0</v>
          </cell>
          <cell r="BO33">
            <v>0</v>
          </cell>
        </row>
        <row r="34">
          <cell r="A34">
            <v>19</v>
          </cell>
          <cell r="B34" t="str">
            <v>YR</v>
          </cell>
          <cell r="C34">
            <v>760007</v>
          </cell>
          <cell r="D34" t="str">
            <v>ЯРОСЛАВСКАЯ ПОЛИКЛИНИКА ФИЛИАЛ ФБУЗ ПОМЦ ФМБА РОССИИ</v>
          </cell>
          <cell r="E34">
            <v>3000</v>
          </cell>
          <cell r="F34">
            <v>2073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2758</v>
          </cell>
          <cell r="L34">
            <v>2562</v>
          </cell>
          <cell r="M34">
            <v>0</v>
          </cell>
          <cell r="N34">
            <v>150</v>
          </cell>
          <cell r="O34">
            <v>0</v>
          </cell>
          <cell r="P34">
            <v>495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G34">
            <v>0</v>
          </cell>
          <cell r="AH34">
            <v>0</v>
          </cell>
          <cell r="AI34">
            <v>8178974</v>
          </cell>
          <cell r="AJ34">
            <v>8178974</v>
          </cell>
          <cell r="AM34">
            <v>3092266</v>
          </cell>
          <cell r="AN34">
            <v>718975</v>
          </cell>
          <cell r="AP34">
            <v>0</v>
          </cell>
          <cell r="AR34">
            <v>0</v>
          </cell>
          <cell r="AS34">
            <v>3884362</v>
          </cell>
          <cell r="AT34">
            <v>3740389</v>
          </cell>
          <cell r="AU34">
            <v>0</v>
          </cell>
          <cell r="AV34">
            <v>98634</v>
          </cell>
          <cell r="AW34">
            <v>0</v>
          </cell>
          <cell r="AX34">
            <v>1103712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G34">
            <v>0</v>
          </cell>
          <cell r="BH34">
            <v>0</v>
          </cell>
          <cell r="BI34">
            <v>0</v>
          </cell>
          <cell r="BK34">
            <v>0</v>
          </cell>
          <cell r="BO34">
            <v>0</v>
          </cell>
        </row>
        <row r="35">
          <cell r="A35">
            <v>20</v>
          </cell>
          <cell r="B35" t="str">
            <v>RH</v>
          </cell>
          <cell r="C35">
            <v>760069</v>
          </cell>
          <cell r="D35" t="str">
            <v>РЫБИНСКАЯ БОЛЬНИЦА ФИЛИАЛ ФБУЗ ПОМЦ ФМБА РОССИИ</v>
          </cell>
          <cell r="E35">
            <v>3302</v>
          </cell>
          <cell r="F35">
            <v>1816</v>
          </cell>
          <cell r="G35">
            <v>0</v>
          </cell>
          <cell r="H35">
            <v>640</v>
          </cell>
          <cell r="I35">
            <v>0</v>
          </cell>
          <cell r="J35">
            <v>0</v>
          </cell>
          <cell r="K35">
            <v>4112</v>
          </cell>
          <cell r="L35">
            <v>3795</v>
          </cell>
          <cell r="M35">
            <v>0</v>
          </cell>
          <cell r="N35">
            <v>350</v>
          </cell>
          <cell r="O35">
            <v>0</v>
          </cell>
          <cell r="P35">
            <v>794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>
            <v>145</v>
          </cell>
          <cell r="Z35">
            <v>0</v>
          </cell>
          <cell r="AA35">
            <v>0</v>
          </cell>
          <cell r="AC35">
            <v>0</v>
          </cell>
          <cell r="AG35">
            <v>0</v>
          </cell>
          <cell r="AH35">
            <v>0</v>
          </cell>
          <cell r="AI35">
            <v>13845896</v>
          </cell>
          <cell r="AJ35">
            <v>12307264</v>
          </cell>
          <cell r="AM35">
            <v>4436943</v>
          </cell>
          <cell r="AN35">
            <v>629840</v>
          </cell>
          <cell r="AP35">
            <v>488646</v>
          </cell>
          <cell r="AR35">
            <v>0</v>
          </cell>
          <cell r="AS35">
            <v>5454398</v>
          </cell>
          <cell r="AT35">
            <v>5219529</v>
          </cell>
          <cell r="AU35">
            <v>0</v>
          </cell>
          <cell r="AV35">
            <v>155850</v>
          </cell>
          <cell r="AW35">
            <v>0</v>
          </cell>
          <cell r="AX35">
            <v>1771427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G35">
            <v>1538632</v>
          </cell>
          <cell r="BH35">
            <v>0</v>
          </cell>
          <cell r="BI35">
            <v>0</v>
          </cell>
          <cell r="BK35">
            <v>0</v>
          </cell>
          <cell r="BO35">
            <v>0</v>
          </cell>
        </row>
        <row r="36">
          <cell r="A36">
            <v>21</v>
          </cell>
          <cell r="B36" t="str">
            <v>R7</v>
          </cell>
          <cell r="C36">
            <v>760227</v>
          </cell>
          <cell r="D36" t="str">
            <v>ГБУЗ ЯО "РЫБИНСКАЯ ГОРОДСКАЯ БОЛЬНИЦА № 1"</v>
          </cell>
          <cell r="E36">
            <v>140296</v>
          </cell>
          <cell r="F36">
            <v>86048</v>
          </cell>
          <cell r="G36">
            <v>0</v>
          </cell>
          <cell r="H36">
            <v>44500</v>
          </cell>
          <cell r="I36">
            <v>0</v>
          </cell>
          <cell r="J36">
            <v>0</v>
          </cell>
          <cell r="K36">
            <v>145190</v>
          </cell>
          <cell r="L36">
            <v>128122</v>
          </cell>
          <cell r="M36">
            <v>0</v>
          </cell>
          <cell r="N36">
            <v>10190</v>
          </cell>
          <cell r="O36">
            <v>0</v>
          </cell>
          <cell r="P36">
            <v>27292</v>
          </cell>
          <cell r="Q36">
            <v>16949</v>
          </cell>
          <cell r="R36">
            <v>16949</v>
          </cell>
          <cell r="S36">
            <v>0</v>
          </cell>
          <cell r="T36">
            <v>454</v>
          </cell>
          <cell r="U36">
            <v>150</v>
          </cell>
          <cell r="Y36">
            <v>8177</v>
          </cell>
          <cell r="Z36">
            <v>1715</v>
          </cell>
          <cell r="AA36">
            <v>0</v>
          </cell>
          <cell r="AC36">
            <v>0</v>
          </cell>
          <cell r="AD36">
            <v>360</v>
          </cell>
          <cell r="AG36">
            <v>0</v>
          </cell>
          <cell r="AH36">
            <v>0</v>
          </cell>
          <cell r="AI36">
            <v>1066251724</v>
          </cell>
          <cell r="AJ36">
            <v>438247885</v>
          </cell>
          <cell r="AM36">
            <v>151824595</v>
          </cell>
          <cell r="AN36">
            <v>29843882</v>
          </cell>
          <cell r="AP36">
            <v>33976195</v>
          </cell>
          <cell r="AR36">
            <v>0</v>
          </cell>
          <cell r="AS36">
            <v>175130452</v>
          </cell>
          <cell r="AT36">
            <v>128352572</v>
          </cell>
          <cell r="AU36">
            <v>0</v>
          </cell>
          <cell r="AV36">
            <v>12565544</v>
          </cell>
          <cell r="AW36">
            <v>0</v>
          </cell>
          <cell r="AX36">
            <v>64751099</v>
          </cell>
          <cell r="AY36">
            <v>489748178</v>
          </cell>
          <cell r="AZ36">
            <v>489748178</v>
          </cell>
          <cell r="BA36">
            <v>0</v>
          </cell>
          <cell r="BB36">
            <v>26676337</v>
          </cell>
          <cell r="BC36">
            <v>7710020</v>
          </cell>
          <cell r="BG36">
            <v>138255661</v>
          </cell>
          <cell r="BH36">
            <v>60019548</v>
          </cell>
          <cell r="BI36">
            <v>0</v>
          </cell>
          <cell r="BK36">
            <v>0</v>
          </cell>
          <cell r="BL36">
            <v>15552602</v>
          </cell>
          <cell r="BO36">
            <v>0</v>
          </cell>
        </row>
        <row r="37">
          <cell r="A37">
            <v>22</v>
          </cell>
          <cell r="B37" t="str">
            <v>R2</v>
          </cell>
          <cell r="C37">
            <v>760135</v>
          </cell>
          <cell r="D37" t="str">
            <v>ГБУЗ ЯО "ГОРОДСКАЯ БОЛЬНИЦА № 2 ИМ. Н.И. ПИРОГОВА"</v>
          </cell>
          <cell r="E37">
            <v>100386</v>
          </cell>
          <cell r="F37">
            <v>69112</v>
          </cell>
          <cell r="G37">
            <v>0</v>
          </cell>
          <cell r="H37">
            <v>57620</v>
          </cell>
          <cell r="I37">
            <v>0</v>
          </cell>
          <cell r="J37">
            <v>0</v>
          </cell>
          <cell r="K37">
            <v>62422</v>
          </cell>
          <cell r="L37">
            <v>55776</v>
          </cell>
          <cell r="M37">
            <v>0</v>
          </cell>
          <cell r="N37">
            <v>19160</v>
          </cell>
          <cell r="O37">
            <v>0</v>
          </cell>
          <cell r="P37">
            <v>12146</v>
          </cell>
          <cell r="Q37">
            <v>11115</v>
          </cell>
          <cell r="R37">
            <v>11115</v>
          </cell>
          <cell r="S37">
            <v>0</v>
          </cell>
          <cell r="T37">
            <v>0</v>
          </cell>
          <cell r="Y37">
            <v>2815</v>
          </cell>
          <cell r="Z37">
            <v>0</v>
          </cell>
          <cell r="AA37">
            <v>0</v>
          </cell>
          <cell r="AC37">
            <v>0</v>
          </cell>
          <cell r="AG37">
            <v>0</v>
          </cell>
          <cell r="AH37">
            <v>0</v>
          </cell>
          <cell r="AI37">
            <v>652084842</v>
          </cell>
          <cell r="AJ37">
            <v>293587419</v>
          </cell>
          <cell r="AM37">
            <v>103934794</v>
          </cell>
          <cell r="AN37">
            <v>23969997</v>
          </cell>
          <cell r="AP37">
            <v>50859262</v>
          </cell>
          <cell r="AR37">
            <v>0</v>
          </cell>
          <cell r="AS37">
            <v>89696327</v>
          </cell>
          <cell r="AT37">
            <v>84800147</v>
          </cell>
          <cell r="AU37">
            <v>0</v>
          </cell>
          <cell r="AV37">
            <v>24735105</v>
          </cell>
          <cell r="AW37">
            <v>0</v>
          </cell>
          <cell r="AX37">
            <v>24361931</v>
          </cell>
          <cell r="AY37">
            <v>334908843</v>
          </cell>
          <cell r="AZ37">
            <v>334908843</v>
          </cell>
          <cell r="BA37">
            <v>0</v>
          </cell>
          <cell r="BB37">
            <v>0</v>
          </cell>
          <cell r="BG37">
            <v>23588580</v>
          </cell>
          <cell r="BH37">
            <v>0</v>
          </cell>
          <cell r="BI37">
            <v>0</v>
          </cell>
          <cell r="BK37">
            <v>0</v>
          </cell>
          <cell r="BO37">
            <v>0</v>
          </cell>
          <cell r="BP37">
            <v>0</v>
          </cell>
        </row>
        <row r="38">
          <cell r="A38">
            <v>23</v>
          </cell>
          <cell r="B38" t="str">
            <v>R5</v>
          </cell>
          <cell r="C38">
            <v>760062</v>
          </cell>
          <cell r="D38" t="str">
            <v>ГУЗ ЯО "ГДБ"</v>
          </cell>
          <cell r="E38">
            <v>122837</v>
          </cell>
          <cell r="F38">
            <v>94789</v>
          </cell>
          <cell r="G38">
            <v>0</v>
          </cell>
          <cell r="H38">
            <v>11500</v>
          </cell>
          <cell r="I38">
            <v>0</v>
          </cell>
          <cell r="J38">
            <v>0</v>
          </cell>
          <cell r="K38">
            <v>55740</v>
          </cell>
          <cell r="L38">
            <v>55740</v>
          </cell>
          <cell r="M38">
            <v>0</v>
          </cell>
          <cell r="N38">
            <v>4197</v>
          </cell>
          <cell r="O38">
            <v>0</v>
          </cell>
          <cell r="P38">
            <v>0</v>
          </cell>
          <cell r="Q38">
            <v>1740</v>
          </cell>
          <cell r="R38">
            <v>1740</v>
          </cell>
          <cell r="S38">
            <v>0</v>
          </cell>
          <cell r="T38">
            <v>0</v>
          </cell>
          <cell r="Y38">
            <v>1720</v>
          </cell>
          <cell r="Z38">
            <v>0</v>
          </cell>
          <cell r="AA38">
            <v>0</v>
          </cell>
          <cell r="AC38">
            <v>0</v>
          </cell>
          <cell r="AG38">
            <v>0</v>
          </cell>
          <cell r="AH38">
            <v>0</v>
          </cell>
          <cell r="AI38">
            <v>249358664</v>
          </cell>
          <cell r="AJ38">
            <v>188522284</v>
          </cell>
          <cell r="AM38">
            <v>97388175</v>
          </cell>
          <cell r="AN38">
            <v>32875508</v>
          </cell>
          <cell r="AP38">
            <v>8780365</v>
          </cell>
          <cell r="AR38">
            <v>0</v>
          </cell>
          <cell r="AS38">
            <v>76063368</v>
          </cell>
          <cell r="AT38">
            <v>76063368</v>
          </cell>
          <cell r="AU38">
            <v>0</v>
          </cell>
          <cell r="AV38">
            <v>6290376</v>
          </cell>
          <cell r="AW38">
            <v>0</v>
          </cell>
          <cell r="AX38">
            <v>0</v>
          </cell>
          <cell r="AY38">
            <v>43755840</v>
          </cell>
          <cell r="AZ38">
            <v>43755840</v>
          </cell>
          <cell r="BA38">
            <v>0</v>
          </cell>
          <cell r="BB38">
            <v>0</v>
          </cell>
          <cell r="BG38">
            <v>17080540</v>
          </cell>
          <cell r="BH38">
            <v>0</v>
          </cell>
          <cell r="BI38">
            <v>0</v>
          </cell>
          <cell r="BK38">
            <v>0</v>
          </cell>
          <cell r="BO38">
            <v>0</v>
          </cell>
          <cell r="BP38">
            <v>0</v>
          </cell>
        </row>
        <row r="39">
          <cell r="A39">
            <v>24</v>
          </cell>
          <cell r="B39" t="str">
            <v>C1</v>
          </cell>
          <cell r="C39">
            <v>760013</v>
          </cell>
          <cell r="D39" t="str">
            <v>ГУЗ ЯО БОЛЬШЕСЕЛЬСКАЯ ЦРБ</v>
          </cell>
          <cell r="E39">
            <v>19205</v>
          </cell>
          <cell r="F39">
            <v>11224</v>
          </cell>
          <cell r="G39">
            <v>2846</v>
          </cell>
          <cell r="H39">
            <v>3000</v>
          </cell>
          <cell r="I39">
            <v>0</v>
          </cell>
          <cell r="J39">
            <v>144</v>
          </cell>
          <cell r="K39">
            <v>15101</v>
          </cell>
          <cell r="L39">
            <v>12720</v>
          </cell>
          <cell r="M39">
            <v>1560</v>
          </cell>
          <cell r="N39">
            <v>160</v>
          </cell>
          <cell r="O39">
            <v>0</v>
          </cell>
          <cell r="P39">
            <v>2079</v>
          </cell>
          <cell r="Q39">
            <v>795</v>
          </cell>
          <cell r="R39">
            <v>795</v>
          </cell>
          <cell r="S39">
            <v>0</v>
          </cell>
          <cell r="T39">
            <v>0</v>
          </cell>
          <cell r="Y39">
            <v>548</v>
          </cell>
          <cell r="Z39">
            <v>0</v>
          </cell>
          <cell r="AA39">
            <v>0</v>
          </cell>
          <cell r="AC39">
            <v>0</v>
          </cell>
          <cell r="AF39">
            <v>2802</v>
          </cell>
          <cell r="AG39">
            <v>2800</v>
          </cell>
          <cell r="AH39">
            <v>2</v>
          </cell>
          <cell r="AI39">
            <v>92095323</v>
          </cell>
          <cell r="AJ39">
            <v>61116847</v>
          </cell>
          <cell r="AM39">
            <v>19470734</v>
          </cell>
          <cell r="AN39">
            <v>3892801</v>
          </cell>
          <cell r="AO39">
            <v>2603435</v>
          </cell>
          <cell r="AP39">
            <v>2414586</v>
          </cell>
          <cell r="AR39">
            <v>234001</v>
          </cell>
          <cell r="AS39">
            <v>34427600</v>
          </cell>
          <cell r="AT39">
            <v>28203891</v>
          </cell>
          <cell r="AU39">
            <v>5623398</v>
          </cell>
          <cell r="AV39">
            <v>168418</v>
          </cell>
          <cell r="AW39">
            <v>0</v>
          </cell>
          <cell r="AX39">
            <v>4635509</v>
          </cell>
          <cell r="AY39">
            <v>16041179</v>
          </cell>
          <cell r="AZ39">
            <v>16041179</v>
          </cell>
          <cell r="BA39">
            <v>0</v>
          </cell>
          <cell r="BB39">
            <v>0</v>
          </cell>
          <cell r="BG39">
            <v>5326437</v>
          </cell>
          <cell r="BH39">
            <v>0</v>
          </cell>
          <cell r="BI39">
            <v>0</v>
          </cell>
          <cell r="BK39">
            <v>0</v>
          </cell>
          <cell r="BN39">
            <v>9610860</v>
          </cell>
          <cell r="BO39">
            <v>9438060</v>
          </cell>
          <cell r="BP39">
            <v>172800</v>
          </cell>
        </row>
        <row r="40">
          <cell r="A40">
            <v>25</v>
          </cell>
          <cell r="B40" t="str">
            <v>C2</v>
          </cell>
          <cell r="C40">
            <v>760014</v>
          </cell>
          <cell r="D40" t="str">
            <v>ГБУЗ ЯО БОРИСОГЛЕБСКАЯ ЦРБ</v>
          </cell>
          <cell r="E40">
            <v>32285</v>
          </cell>
          <cell r="F40">
            <v>21818</v>
          </cell>
          <cell r="G40">
            <v>2320</v>
          </cell>
          <cell r="H40">
            <v>5265</v>
          </cell>
          <cell r="I40">
            <v>0</v>
          </cell>
          <cell r="J40">
            <v>4567</v>
          </cell>
          <cell r="K40">
            <v>25600</v>
          </cell>
          <cell r="L40">
            <v>21622</v>
          </cell>
          <cell r="M40">
            <v>2728</v>
          </cell>
          <cell r="N40">
            <v>930</v>
          </cell>
          <cell r="O40">
            <v>0</v>
          </cell>
          <cell r="P40">
            <v>3131</v>
          </cell>
          <cell r="Q40">
            <v>955</v>
          </cell>
          <cell r="R40">
            <v>955</v>
          </cell>
          <cell r="S40">
            <v>0</v>
          </cell>
          <cell r="T40">
            <v>0</v>
          </cell>
          <cell r="Y40">
            <v>740</v>
          </cell>
          <cell r="Z40">
            <v>0</v>
          </cell>
          <cell r="AA40">
            <v>0</v>
          </cell>
          <cell r="AC40">
            <v>0</v>
          </cell>
          <cell r="AF40">
            <v>3614</v>
          </cell>
          <cell r="AG40">
            <v>3600</v>
          </cell>
          <cell r="AH40">
            <v>14</v>
          </cell>
          <cell r="AI40">
            <v>140516448</v>
          </cell>
          <cell r="AJ40">
            <v>101224138</v>
          </cell>
          <cell r="AM40">
            <v>30147304</v>
          </cell>
          <cell r="AN40">
            <v>7567100</v>
          </cell>
          <cell r="AO40">
            <v>2122266</v>
          </cell>
          <cell r="AP40">
            <v>3079321</v>
          </cell>
          <cell r="AR40">
            <v>2546391</v>
          </cell>
          <cell r="AS40">
            <v>60423175</v>
          </cell>
          <cell r="AT40">
            <v>46519507</v>
          </cell>
          <cell r="AU40">
            <v>12987795</v>
          </cell>
          <cell r="AV40">
            <v>592067</v>
          </cell>
          <cell r="AW40">
            <v>0</v>
          </cell>
          <cell r="AX40">
            <v>6982271</v>
          </cell>
          <cell r="AY40">
            <v>17931036</v>
          </cell>
          <cell r="AZ40">
            <v>17931036</v>
          </cell>
          <cell r="BA40">
            <v>0</v>
          </cell>
          <cell r="BB40">
            <v>0</v>
          </cell>
          <cell r="BG40">
            <v>7874150</v>
          </cell>
          <cell r="BH40">
            <v>0</v>
          </cell>
          <cell r="BI40">
            <v>0</v>
          </cell>
          <cell r="BK40">
            <v>0</v>
          </cell>
          <cell r="BN40">
            <v>13487124</v>
          </cell>
          <cell r="BO40">
            <v>12277524</v>
          </cell>
          <cell r="BP40">
            <v>1209600</v>
          </cell>
        </row>
        <row r="41">
          <cell r="A41">
            <v>26</v>
          </cell>
          <cell r="B41" t="str">
            <v>C3</v>
          </cell>
          <cell r="C41">
            <v>760015</v>
          </cell>
          <cell r="D41" t="str">
            <v>ГУЗ ЯО "БРЕЙТОВСКАЯ ЦРБ"</v>
          </cell>
          <cell r="E41">
            <v>17500</v>
          </cell>
          <cell r="F41">
            <v>12097</v>
          </cell>
          <cell r="G41">
            <v>1765</v>
          </cell>
          <cell r="H41">
            <v>2770</v>
          </cell>
          <cell r="I41">
            <v>0</v>
          </cell>
          <cell r="J41">
            <v>1633</v>
          </cell>
          <cell r="K41">
            <v>10099</v>
          </cell>
          <cell r="L41">
            <v>7361</v>
          </cell>
          <cell r="M41">
            <v>2138</v>
          </cell>
          <cell r="N41">
            <v>760</v>
          </cell>
          <cell r="O41">
            <v>0</v>
          </cell>
          <cell r="P41">
            <v>1165</v>
          </cell>
          <cell r="Q41">
            <v>535</v>
          </cell>
          <cell r="R41">
            <v>535</v>
          </cell>
          <cell r="S41">
            <v>0</v>
          </cell>
          <cell r="T41">
            <v>0</v>
          </cell>
          <cell r="Y41">
            <v>413</v>
          </cell>
          <cell r="Z41">
            <v>0</v>
          </cell>
          <cell r="AA41">
            <v>0</v>
          </cell>
          <cell r="AC41">
            <v>0</v>
          </cell>
          <cell r="AF41">
            <v>1604</v>
          </cell>
          <cell r="AG41">
            <v>1600</v>
          </cell>
          <cell r="AH41">
            <v>4</v>
          </cell>
          <cell r="AI41">
            <v>72759247</v>
          </cell>
          <cell r="AJ41">
            <v>51987967</v>
          </cell>
          <cell r="AM41">
            <v>15009470</v>
          </cell>
          <cell r="AN41">
            <v>4195582</v>
          </cell>
          <cell r="AO41">
            <v>1614569</v>
          </cell>
          <cell r="AP41">
            <v>3521752</v>
          </cell>
          <cell r="AR41">
            <v>2653641</v>
          </cell>
          <cell r="AS41">
            <v>30501624</v>
          </cell>
          <cell r="AT41">
            <v>20727547</v>
          </cell>
          <cell r="AU41">
            <v>9336934</v>
          </cell>
          <cell r="AV41">
            <v>638015</v>
          </cell>
          <cell r="AW41">
            <v>0</v>
          </cell>
          <cell r="AX41">
            <v>2317106</v>
          </cell>
          <cell r="AY41">
            <v>9918946</v>
          </cell>
          <cell r="AZ41">
            <v>9918946</v>
          </cell>
          <cell r="BA41">
            <v>0</v>
          </cell>
          <cell r="BB41">
            <v>0</v>
          </cell>
          <cell r="BG41">
            <v>4260337</v>
          </cell>
          <cell r="BH41">
            <v>0</v>
          </cell>
          <cell r="BI41">
            <v>0</v>
          </cell>
          <cell r="BK41">
            <v>0</v>
          </cell>
          <cell r="BN41">
            <v>6591997</v>
          </cell>
          <cell r="BO41">
            <v>6246397</v>
          </cell>
          <cell r="BP41">
            <v>345600</v>
          </cell>
        </row>
        <row r="42">
          <cell r="A42">
            <v>27</v>
          </cell>
          <cell r="B42" t="str">
            <v>C4</v>
          </cell>
          <cell r="C42">
            <v>760001</v>
          </cell>
          <cell r="D42" t="str">
            <v>ГУЗ ЯО ГАВРИЛОВ-ЯМСКАЯ ЦРБ</v>
          </cell>
          <cell r="E42">
            <v>51311</v>
          </cell>
          <cell r="F42">
            <v>30490</v>
          </cell>
          <cell r="G42">
            <v>4571</v>
          </cell>
          <cell r="H42">
            <v>6000</v>
          </cell>
          <cell r="I42">
            <v>0</v>
          </cell>
          <cell r="J42">
            <v>335</v>
          </cell>
          <cell r="K42">
            <v>45701</v>
          </cell>
          <cell r="L42">
            <v>39342</v>
          </cell>
          <cell r="M42">
            <v>3840</v>
          </cell>
          <cell r="N42">
            <v>1110</v>
          </cell>
          <cell r="O42">
            <v>0</v>
          </cell>
          <cell r="P42">
            <v>5972</v>
          </cell>
          <cell r="Q42">
            <v>2926</v>
          </cell>
          <cell r="R42">
            <v>2926</v>
          </cell>
          <cell r="S42">
            <v>0</v>
          </cell>
          <cell r="T42">
            <v>0</v>
          </cell>
          <cell r="Y42">
            <v>720</v>
          </cell>
          <cell r="Z42">
            <v>0</v>
          </cell>
          <cell r="AA42">
            <v>0</v>
          </cell>
          <cell r="AC42">
            <v>0</v>
          </cell>
          <cell r="AF42">
            <v>7450</v>
          </cell>
          <cell r="AG42">
            <v>7435</v>
          </cell>
          <cell r="AH42">
            <v>15</v>
          </cell>
          <cell r="AI42">
            <v>235834723</v>
          </cell>
          <cell r="AJ42">
            <v>148533345</v>
          </cell>
          <cell r="AM42">
            <v>56084627</v>
          </cell>
          <cell r="AN42">
            <v>10574795</v>
          </cell>
          <cell r="AO42">
            <v>4181414</v>
          </cell>
          <cell r="AP42">
            <v>4869662</v>
          </cell>
          <cell r="AR42">
            <v>544378</v>
          </cell>
          <cell r="AS42">
            <v>73550776</v>
          </cell>
          <cell r="AT42">
            <v>58459563</v>
          </cell>
          <cell r="AU42">
            <v>13237826</v>
          </cell>
          <cell r="AV42">
            <v>833484</v>
          </cell>
          <cell r="AW42">
            <v>0</v>
          </cell>
          <cell r="AX42">
            <v>13194796</v>
          </cell>
          <cell r="AY42">
            <v>54774219</v>
          </cell>
          <cell r="AZ42">
            <v>54774219</v>
          </cell>
          <cell r="BA42">
            <v>0</v>
          </cell>
          <cell r="BB42">
            <v>0</v>
          </cell>
          <cell r="BG42">
            <v>7627892</v>
          </cell>
          <cell r="BH42">
            <v>0</v>
          </cell>
          <cell r="BI42">
            <v>0</v>
          </cell>
          <cell r="BK42">
            <v>0</v>
          </cell>
          <cell r="BN42">
            <v>24899267</v>
          </cell>
          <cell r="BO42">
            <v>23603267</v>
          </cell>
          <cell r="BP42">
            <v>1296000</v>
          </cell>
        </row>
        <row r="43">
          <cell r="A43">
            <v>28</v>
          </cell>
          <cell r="B43" t="str">
            <v>C5</v>
          </cell>
          <cell r="C43">
            <v>760016</v>
          </cell>
          <cell r="D43" t="str">
            <v>ГБУЗ ЯО ДАНИЛОВСКАЯ ЦРБ</v>
          </cell>
          <cell r="E43">
            <v>49501</v>
          </cell>
          <cell r="F43">
            <v>27798</v>
          </cell>
          <cell r="G43">
            <v>6828</v>
          </cell>
          <cell r="H43">
            <v>9702</v>
          </cell>
          <cell r="I43">
            <v>0</v>
          </cell>
          <cell r="J43">
            <v>1933</v>
          </cell>
          <cell r="K43">
            <v>43866</v>
          </cell>
          <cell r="L43">
            <v>36702</v>
          </cell>
          <cell r="M43">
            <v>4800</v>
          </cell>
          <cell r="N43">
            <v>2850</v>
          </cell>
          <cell r="O43">
            <v>0</v>
          </cell>
          <cell r="P43">
            <v>5908</v>
          </cell>
          <cell r="Q43">
            <v>3090</v>
          </cell>
          <cell r="R43">
            <v>3090</v>
          </cell>
          <cell r="S43">
            <v>0</v>
          </cell>
          <cell r="T43">
            <v>0</v>
          </cell>
          <cell r="Y43">
            <v>1045</v>
          </cell>
          <cell r="Z43">
            <v>0</v>
          </cell>
          <cell r="AA43">
            <v>0</v>
          </cell>
          <cell r="AC43">
            <v>0</v>
          </cell>
          <cell r="AF43">
            <v>7498</v>
          </cell>
          <cell r="AG43">
            <v>7483</v>
          </cell>
          <cell r="AH43">
            <v>15</v>
          </cell>
          <cell r="AI43">
            <v>256257782</v>
          </cell>
          <cell r="AJ43">
            <v>148937461</v>
          </cell>
          <cell r="AM43">
            <v>53412039</v>
          </cell>
          <cell r="AN43">
            <v>9641133</v>
          </cell>
          <cell r="AO43">
            <v>6246050</v>
          </cell>
          <cell r="AP43">
            <v>9072853</v>
          </cell>
          <cell r="AR43">
            <v>3141144</v>
          </cell>
          <cell r="AS43">
            <v>69881531</v>
          </cell>
          <cell r="AT43">
            <v>51259246</v>
          </cell>
          <cell r="AU43">
            <v>16884934</v>
          </cell>
          <cell r="AV43">
            <v>3396980</v>
          </cell>
          <cell r="AW43">
            <v>0</v>
          </cell>
          <cell r="AX43">
            <v>13174058</v>
          </cell>
          <cell r="AY43">
            <v>70808955</v>
          </cell>
          <cell r="AZ43">
            <v>70808955</v>
          </cell>
          <cell r="BA43">
            <v>0</v>
          </cell>
          <cell r="BB43">
            <v>0</v>
          </cell>
          <cell r="BG43">
            <v>11316997</v>
          </cell>
          <cell r="BH43">
            <v>0</v>
          </cell>
          <cell r="BI43">
            <v>0</v>
          </cell>
          <cell r="BK43">
            <v>0</v>
          </cell>
          <cell r="BN43">
            <v>25194369</v>
          </cell>
          <cell r="BO43">
            <v>23898369</v>
          </cell>
          <cell r="BP43">
            <v>1296000</v>
          </cell>
        </row>
        <row r="44">
          <cell r="A44">
            <v>29</v>
          </cell>
          <cell r="B44" t="str">
            <v>C6</v>
          </cell>
          <cell r="C44">
            <v>760017</v>
          </cell>
          <cell r="D44" t="str">
            <v>ГБУЗ ЯО "ЛЮБИМСКАЯ ЦЕНТРАЛЬНАЯ РАЙОННАЯ БОЛЬНИЦА"</v>
          </cell>
          <cell r="E44">
            <v>25828</v>
          </cell>
          <cell r="F44">
            <v>16814</v>
          </cell>
          <cell r="G44">
            <v>2712</v>
          </cell>
          <cell r="H44">
            <v>2001</v>
          </cell>
          <cell r="I44">
            <v>0</v>
          </cell>
          <cell r="J44">
            <v>55</v>
          </cell>
          <cell r="K44">
            <v>14626</v>
          </cell>
          <cell r="L44">
            <v>8251</v>
          </cell>
          <cell r="M44">
            <v>5352</v>
          </cell>
          <cell r="N44">
            <v>620</v>
          </cell>
          <cell r="O44">
            <v>0</v>
          </cell>
          <cell r="P44">
            <v>2591</v>
          </cell>
          <cell r="Q44">
            <v>1534</v>
          </cell>
          <cell r="R44">
            <v>1534</v>
          </cell>
          <cell r="S44">
            <v>0</v>
          </cell>
          <cell r="T44">
            <v>0</v>
          </cell>
          <cell r="Y44">
            <v>400</v>
          </cell>
          <cell r="Z44">
            <v>0</v>
          </cell>
          <cell r="AA44">
            <v>0</v>
          </cell>
          <cell r="AC44">
            <v>0</v>
          </cell>
          <cell r="AF44">
            <v>3302</v>
          </cell>
          <cell r="AG44">
            <v>3296</v>
          </cell>
          <cell r="AH44">
            <v>6</v>
          </cell>
          <cell r="AI44">
            <v>131510030</v>
          </cell>
          <cell r="AJ44">
            <v>85706513</v>
          </cell>
          <cell r="AM44">
            <v>24215990</v>
          </cell>
          <cell r="AN44">
            <v>5831571</v>
          </cell>
          <cell r="AO44">
            <v>2480856</v>
          </cell>
          <cell r="AP44">
            <v>1575167</v>
          </cell>
          <cell r="AR44">
            <v>89376</v>
          </cell>
          <cell r="AS44">
            <v>53581336</v>
          </cell>
          <cell r="AT44">
            <v>34831798</v>
          </cell>
          <cell r="AU44">
            <v>18002280</v>
          </cell>
          <cell r="AV44">
            <v>556944</v>
          </cell>
          <cell r="AW44">
            <v>0</v>
          </cell>
          <cell r="AX44">
            <v>5777076</v>
          </cell>
          <cell r="AY44">
            <v>30803217</v>
          </cell>
          <cell r="AZ44">
            <v>30803217</v>
          </cell>
          <cell r="BA44">
            <v>0</v>
          </cell>
          <cell r="BB44">
            <v>0</v>
          </cell>
          <cell r="BG44">
            <v>4173682</v>
          </cell>
          <cell r="BH44">
            <v>0</v>
          </cell>
          <cell r="BI44">
            <v>0</v>
          </cell>
          <cell r="BK44">
            <v>0</v>
          </cell>
          <cell r="BN44">
            <v>10826618</v>
          </cell>
          <cell r="BO44">
            <v>10308218</v>
          </cell>
          <cell r="BP44">
            <v>518400</v>
          </cell>
        </row>
        <row r="45">
          <cell r="A45">
            <v>30</v>
          </cell>
          <cell r="B45" t="str">
            <v>C7</v>
          </cell>
          <cell r="C45">
            <v>760018</v>
          </cell>
          <cell r="D45" t="str">
            <v>ГУЗ ЯО "ЦРБ ИМ. Д.Л. СОКОЛОВА"</v>
          </cell>
          <cell r="E45">
            <v>21691</v>
          </cell>
          <cell r="F45">
            <v>13918</v>
          </cell>
          <cell r="G45">
            <v>1805</v>
          </cell>
          <cell r="H45">
            <v>3478</v>
          </cell>
          <cell r="I45">
            <v>0</v>
          </cell>
          <cell r="J45">
            <v>0</v>
          </cell>
          <cell r="K45">
            <v>19161</v>
          </cell>
          <cell r="L45">
            <v>17479</v>
          </cell>
          <cell r="M45">
            <v>720</v>
          </cell>
          <cell r="N45">
            <v>600</v>
          </cell>
          <cell r="O45">
            <v>0</v>
          </cell>
          <cell r="P45">
            <v>1961</v>
          </cell>
          <cell r="Q45">
            <v>890</v>
          </cell>
          <cell r="R45">
            <v>890</v>
          </cell>
          <cell r="S45">
            <v>0</v>
          </cell>
          <cell r="T45">
            <v>0</v>
          </cell>
          <cell r="Y45">
            <v>573</v>
          </cell>
          <cell r="Z45">
            <v>0</v>
          </cell>
          <cell r="AA45">
            <v>0</v>
          </cell>
          <cell r="AC45">
            <v>0</v>
          </cell>
          <cell r="AF45">
            <v>4110</v>
          </cell>
          <cell r="AG45">
            <v>4106</v>
          </cell>
          <cell r="AH45">
            <v>4</v>
          </cell>
          <cell r="AI45">
            <v>103778096</v>
          </cell>
          <cell r="AJ45">
            <v>70929058</v>
          </cell>
          <cell r="AM45">
            <v>21450351</v>
          </cell>
          <cell r="AN45">
            <v>4827156</v>
          </cell>
          <cell r="AO45">
            <v>1651160</v>
          </cell>
          <cell r="AP45">
            <v>2655488</v>
          </cell>
          <cell r="AR45">
            <v>0</v>
          </cell>
          <cell r="AS45">
            <v>42349759</v>
          </cell>
          <cell r="AT45">
            <v>33968433</v>
          </cell>
          <cell r="AU45">
            <v>7675504</v>
          </cell>
          <cell r="AV45">
            <v>461282</v>
          </cell>
          <cell r="AW45">
            <v>0</v>
          </cell>
          <cell r="AX45">
            <v>4012178</v>
          </cell>
          <cell r="AY45">
            <v>17166256</v>
          </cell>
          <cell r="AZ45">
            <v>17166256</v>
          </cell>
          <cell r="BA45">
            <v>0</v>
          </cell>
          <cell r="BB45">
            <v>0</v>
          </cell>
          <cell r="BG45">
            <v>5947195</v>
          </cell>
          <cell r="BH45">
            <v>0</v>
          </cell>
          <cell r="BI45">
            <v>0</v>
          </cell>
          <cell r="BK45">
            <v>0</v>
          </cell>
          <cell r="BN45">
            <v>9735587</v>
          </cell>
          <cell r="BO45">
            <v>9389987</v>
          </cell>
          <cell r="BP45">
            <v>345600</v>
          </cell>
        </row>
        <row r="46">
          <cell r="A46">
            <v>31</v>
          </cell>
          <cell r="B46" t="str">
            <v>C8</v>
          </cell>
          <cell r="C46">
            <v>760002</v>
          </cell>
          <cell r="D46" t="str">
            <v>ГУЗ ЯО НЕКОУЗСКАЯ ЦРБ</v>
          </cell>
          <cell r="E46">
            <v>23621</v>
          </cell>
          <cell r="F46">
            <v>13623</v>
          </cell>
          <cell r="G46">
            <v>2496</v>
          </cell>
          <cell r="H46">
            <v>2500</v>
          </cell>
          <cell r="I46">
            <v>0</v>
          </cell>
          <cell r="J46">
            <v>749</v>
          </cell>
          <cell r="K46">
            <v>18635</v>
          </cell>
          <cell r="L46">
            <v>14641</v>
          </cell>
          <cell r="M46">
            <v>2760</v>
          </cell>
          <cell r="N46">
            <v>460</v>
          </cell>
          <cell r="O46">
            <v>0</v>
          </cell>
          <cell r="P46">
            <v>2394</v>
          </cell>
          <cell r="Q46">
            <v>1300</v>
          </cell>
          <cell r="R46">
            <v>1300</v>
          </cell>
          <cell r="S46">
            <v>0</v>
          </cell>
          <cell r="T46">
            <v>0</v>
          </cell>
          <cell r="Y46">
            <v>1050</v>
          </cell>
          <cell r="Z46">
            <v>0</v>
          </cell>
          <cell r="AA46">
            <v>0</v>
          </cell>
          <cell r="AC46">
            <v>0</v>
          </cell>
          <cell r="AF46">
            <v>4216</v>
          </cell>
          <cell r="AG46">
            <v>4200</v>
          </cell>
          <cell r="AH46">
            <v>16</v>
          </cell>
          <cell r="AI46">
            <v>142598199</v>
          </cell>
          <cell r="AJ46">
            <v>91314074</v>
          </cell>
          <cell r="AM46">
            <v>25804435</v>
          </cell>
          <cell r="AN46">
            <v>4724842</v>
          </cell>
          <cell r="AO46">
            <v>2283266</v>
          </cell>
          <cell r="AP46">
            <v>2554038</v>
          </cell>
          <cell r="AR46">
            <v>1217132</v>
          </cell>
          <cell r="AS46">
            <v>57844495</v>
          </cell>
          <cell r="AT46">
            <v>47053703</v>
          </cell>
          <cell r="AU46">
            <v>9889651</v>
          </cell>
          <cell r="AV46">
            <v>346331</v>
          </cell>
          <cell r="AW46">
            <v>0</v>
          </cell>
          <cell r="AX46">
            <v>4764775</v>
          </cell>
          <cell r="AY46">
            <v>25366226</v>
          </cell>
          <cell r="AZ46">
            <v>25366226</v>
          </cell>
          <cell r="BA46">
            <v>0</v>
          </cell>
          <cell r="BB46">
            <v>0</v>
          </cell>
          <cell r="BG46">
            <v>11037139</v>
          </cell>
          <cell r="BH46">
            <v>0</v>
          </cell>
          <cell r="BI46">
            <v>0</v>
          </cell>
          <cell r="BK46">
            <v>0</v>
          </cell>
          <cell r="BN46">
            <v>14880760</v>
          </cell>
          <cell r="BO46">
            <v>13498360</v>
          </cell>
          <cell r="BP46">
            <v>1382400</v>
          </cell>
        </row>
        <row r="47">
          <cell r="A47">
            <v>32</v>
          </cell>
          <cell r="B47" t="str">
            <v>C9</v>
          </cell>
          <cell r="C47">
            <v>760003</v>
          </cell>
          <cell r="D47" t="str">
            <v>ГБУЗ ЯО "НЕКРАСОВСКАЯ ЦРБ"</v>
          </cell>
          <cell r="E47">
            <v>43383</v>
          </cell>
          <cell r="F47">
            <v>29026</v>
          </cell>
          <cell r="G47">
            <v>1212</v>
          </cell>
          <cell r="H47">
            <v>5848</v>
          </cell>
          <cell r="I47">
            <v>0</v>
          </cell>
          <cell r="J47">
            <v>97</v>
          </cell>
          <cell r="K47">
            <v>34021</v>
          </cell>
          <cell r="L47">
            <v>29058</v>
          </cell>
          <cell r="M47">
            <v>2816</v>
          </cell>
          <cell r="N47">
            <v>285</v>
          </cell>
          <cell r="O47">
            <v>0</v>
          </cell>
          <cell r="P47">
            <v>5436</v>
          </cell>
          <cell r="Q47">
            <v>1745</v>
          </cell>
          <cell r="R47">
            <v>1745</v>
          </cell>
          <cell r="S47">
            <v>0</v>
          </cell>
          <cell r="T47">
            <v>0</v>
          </cell>
          <cell r="Y47">
            <v>1696</v>
          </cell>
          <cell r="Z47">
            <v>0</v>
          </cell>
          <cell r="AA47">
            <v>0</v>
          </cell>
          <cell r="AC47">
            <v>0</v>
          </cell>
          <cell r="AF47">
            <v>7290</v>
          </cell>
          <cell r="AG47">
            <v>7288</v>
          </cell>
          <cell r="AH47">
            <v>2</v>
          </cell>
          <cell r="AI47">
            <v>198234263</v>
          </cell>
          <cell r="AJ47">
            <v>123626310</v>
          </cell>
          <cell r="AM47">
            <v>44158746</v>
          </cell>
          <cell r="AN47">
            <v>10067038</v>
          </cell>
          <cell r="AO47">
            <v>1108701</v>
          </cell>
          <cell r="AP47">
            <v>4548572</v>
          </cell>
          <cell r="AR47">
            <v>157626</v>
          </cell>
          <cell r="AS47">
            <v>62500670</v>
          </cell>
          <cell r="AT47">
            <v>50395215</v>
          </cell>
          <cell r="AU47">
            <v>10536160</v>
          </cell>
          <cell r="AV47">
            <v>296589</v>
          </cell>
          <cell r="AW47">
            <v>0</v>
          </cell>
          <cell r="AX47">
            <v>12121733</v>
          </cell>
          <cell r="AY47">
            <v>35488301</v>
          </cell>
          <cell r="AZ47">
            <v>35488301</v>
          </cell>
          <cell r="BA47">
            <v>0</v>
          </cell>
          <cell r="BB47">
            <v>0</v>
          </cell>
          <cell r="BG47">
            <v>17526580</v>
          </cell>
          <cell r="BH47">
            <v>0</v>
          </cell>
          <cell r="BI47">
            <v>0</v>
          </cell>
          <cell r="BK47">
            <v>0</v>
          </cell>
          <cell r="BN47">
            <v>21593072</v>
          </cell>
          <cell r="BO47">
            <v>21420272</v>
          </cell>
          <cell r="BP47">
            <v>172800</v>
          </cell>
        </row>
        <row r="48">
          <cell r="A48">
            <v>33</v>
          </cell>
          <cell r="B48" t="str">
            <v>CA</v>
          </cell>
          <cell r="C48">
            <v>760019</v>
          </cell>
          <cell r="D48" t="str">
            <v>ГУЗ ЯО ПРЕЧИСТЕНСКАЯ ЦРБ</v>
          </cell>
          <cell r="E48">
            <v>21933</v>
          </cell>
          <cell r="F48">
            <v>13241</v>
          </cell>
          <cell r="G48">
            <v>2815</v>
          </cell>
          <cell r="H48">
            <v>5017</v>
          </cell>
          <cell r="I48">
            <v>0</v>
          </cell>
          <cell r="J48">
            <v>1019</v>
          </cell>
          <cell r="K48">
            <v>14923</v>
          </cell>
          <cell r="L48">
            <v>11000</v>
          </cell>
          <cell r="M48">
            <v>3000</v>
          </cell>
          <cell r="N48">
            <v>385</v>
          </cell>
          <cell r="O48">
            <v>0</v>
          </cell>
          <cell r="P48">
            <v>2236</v>
          </cell>
          <cell r="Q48">
            <v>870</v>
          </cell>
          <cell r="R48">
            <v>870</v>
          </cell>
          <cell r="S48">
            <v>0</v>
          </cell>
          <cell r="T48">
            <v>0</v>
          </cell>
          <cell r="Y48">
            <v>768</v>
          </cell>
          <cell r="Z48">
            <v>0</v>
          </cell>
          <cell r="AA48">
            <v>0</v>
          </cell>
          <cell r="AC48">
            <v>0</v>
          </cell>
          <cell r="AF48">
            <v>2873</v>
          </cell>
          <cell r="AG48">
            <v>2868</v>
          </cell>
          <cell r="AH48">
            <v>5</v>
          </cell>
          <cell r="AI48">
            <v>108788692</v>
          </cell>
          <cell r="AJ48">
            <v>75865812</v>
          </cell>
          <cell r="AM48">
            <v>22061488</v>
          </cell>
          <cell r="AN48">
            <v>4592354</v>
          </cell>
          <cell r="AO48">
            <v>2575078</v>
          </cell>
          <cell r="AP48">
            <v>4708398</v>
          </cell>
          <cell r="AR48">
            <v>1655885</v>
          </cell>
          <cell r="AS48">
            <v>43781560</v>
          </cell>
          <cell r="AT48">
            <v>32433371</v>
          </cell>
          <cell r="AU48">
            <v>10673410</v>
          </cell>
          <cell r="AV48">
            <v>369970</v>
          </cell>
          <cell r="AW48">
            <v>0</v>
          </cell>
          <cell r="AX48">
            <v>4944396</v>
          </cell>
          <cell r="AY48">
            <v>15750999</v>
          </cell>
          <cell r="AZ48">
            <v>15750999</v>
          </cell>
          <cell r="BA48">
            <v>0</v>
          </cell>
          <cell r="BB48">
            <v>0</v>
          </cell>
          <cell r="BG48">
            <v>7169673</v>
          </cell>
          <cell r="BH48">
            <v>0</v>
          </cell>
          <cell r="BI48">
            <v>0</v>
          </cell>
          <cell r="BK48">
            <v>0</v>
          </cell>
          <cell r="BN48">
            <v>10002208</v>
          </cell>
          <cell r="BO48">
            <v>9570208</v>
          </cell>
          <cell r="BP48">
            <v>432000</v>
          </cell>
        </row>
        <row r="49">
          <cell r="A49">
            <v>34</v>
          </cell>
          <cell r="B49" t="str">
            <v>CB</v>
          </cell>
          <cell r="C49">
            <v>760020</v>
          </cell>
          <cell r="D49" t="str">
            <v>ГБУЗ ЯО "ПЕРЕСЛАВСКАЯ ЦРБ"</v>
          </cell>
          <cell r="E49">
            <v>88351</v>
          </cell>
          <cell r="F49">
            <v>48605</v>
          </cell>
          <cell r="G49">
            <v>1764</v>
          </cell>
          <cell r="H49">
            <v>9360</v>
          </cell>
          <cell r="I49">
            <v>0</v>
          </cell>
          <cell r="J49">
            <v>12</v>
          </cell>
          <cell r="K49">
            <v>63364</v>
          </cell>
          <cell r="L49">
            <v>56937</v>
          </cell>
          <cell r="M49">
            <v>660</v>
          </cell>
          <cell r="N49">
            <v>4840</v>
          </cell>
          <cell r="O49">
            <v>0</v>
          </cell>
          <cell r="P49">
            <v>14288</v>
          </cell>
          <cell r="Q49">
            <v>5491</v>
          </cell>
          <cell r="R49">
            <v>5491</v>
          </cell>
          <cell r="S49">
            <v>0</v>
          </cell>
          <cell r="T49">
            <v>0</v>
          </cell>
          <cell r="Y49">
            <v>2200</v>
          </cell>
          <cell r="Z49">
            <v>0</v>
          </cell>
          <cell r="AA49">
            <v>0</v>
          </cell>
          <cell r="AC49">
            <v>0</v>
          </cell>
          <cell r="AF49">
            <v>17869</v>
          </cell>
          <cell r="AG49">
            <v>17827</v>
          </cell>
          <cell r="AH49">
            <v>42</v>
          </cell>
          <cell r="AI49">
            <v>549036344</v>
          </cell>
          <cell r="AJ49">
            <v>308681683</v>
          </cell>
          <cell r="AM49">
            <v>114412479</v>
          </cell>
          <cell r="AN49">
            <v>16857590</v>
          </cell>
          <cell r="AO49">
            <v>1613654</v>
          </cell>
          <cell r="AP49">
            <v>8265329</v>
          </cell>
          <cell r="AR49">
            <v>19500</v>
          </cell>
          <cell r="AS49">
            <v>149185734</v>
          </cell>
          <cell r="AT49">
            <v>134385605</v>
          </cell>
          <cell r="AU49">
            <v>10562986</v>
          </cell>
          <cell r="AV49">
            <v>4997091</v>
          </cell>
          <cell r="AW49">
            <v>0</v>
          </cell>
          <cell r="AX49">
            <v>31821050</v>
          </cell>
          <cell r="AY49">
            <v>157745838</v>
          </cell>
          <cell r="AZ49">
            <v>157745838</v>
          </cell>
          <cell r="BA49">
            <v>0</v>
          </cell>
          <cell r="BB49">
            <v>0</v>
          </cell>
          <cell r="BG49">
            <v>23738045</v>
          </cell>
          <cell r="BH49">
            <v>0</v>
          </cell>
          <cell r="BI49">
            <v>0</v>
          </cell>
          <cell r="BK49">
            <v>0</v>
          </cell>
          <cell r="BN49">
            <v>58870778</v>
          </cell>
          <cell r="BO49">
            <v>55241978</v>
          </cell>
          <cell r="BP49">
            <v>3628800</v>
          </cell>
        </row>
        <row r="50">
          <cell r="A50">
            <v>35</v>
          </cell>
          <cell r="B50" t="str">
            <v>CE</v>
          </cell>
          <cell r="C50">
            <v>760023</v>
          </cell>
          <cell r="D50" t="str">
            <v>ГУЗ ЯО ПОШЕХОНСКАЯ ЦРБ</v>
          </cell>
          <cell r="E50">
            <v>16290</v>
          </cell>
          <cell r="F50">
            <v>6709</v>
          </cell>
          <cell r="G50">
            <v>2419</v>
          </cell>
          <cell r="H50">
            <v>2840</v>
          </cell>
          <cell r="I50">
            <v>0</v>
          </cell>
          <cell r="J50">
            <v>572</v>
          </cell>
          <cell r="K50">
            <v>9629</v>
          </cell>
          <cell r="L50">
            <v>4583</v>
          </cell>
          <cell r="M50">
            <v>3960</v>
          </cell>
          <cell r="N50">
            <v>420</v>
          </cell>
          <cell r="O50">
            <v>0</v>
          </cell>
          <cell r="P50">
            <v>2787</v>
          </cell>
          <cell r="Q50">
            <v>1316</v>
          </cell>
          <cell r="R50">
            <v>1316</v>
          </cell>
          <cell r="S50">
            <v>0</v>
          </cell>
          <cell r="T50">
            <v>0</v>
          </cell>
          <cell r="Y50">
            <v>550</v>
          </cell>
          <cell r="Z50">
            <v>0</v>
          </cell>
          <cell r="AA50">
            <v>0</v>
          </cell>
          <cell r="AC50">
            <v>0</v>
          </cell>
          <cell r="AF50">
            <v>3702</v>
          </cell>
          <cell r="AG50">
            <v>3694</v>
          </cell>
          <cell r="AH50">
            <v>8</v>
          </cell>
          <cell r="AI50">
            <v>139027563</v>
          </cell>
          <cell r="AJ50">
            <v>92745169</v>
          </cell>
          <cell r="AM50">
            <v>22824224</v>
          </cell>
          <cell r="AN50">
            <v>2326871</v>
          </cell>
          <cell r="AO50">
            <v>2212829</v>
          </cell>
          <cell r="AP50">
            <v>2661147</v>
          </cell>
          <cell r="AR50">
            <v>929506</v>
          </cell>
          <cell r="AS50">
            <v>60617460</v>
          </cell>
          <cell r="AT50">
            <v>44110722</v>
          </cell>
          <cell r="AU50">
            <v>15717813</v>
          </cell>
          <cell r="AV50">
            <v>427415</v>
          </cell>
          <cell r="AW50">
            <v>0</v>
          </cell>
          <cell r="AX50">
            <v>6214923</v>
          </cell>
          <cell r="AY50">
            <v>26614824</v>
          </cell>
          <cell r="AZ50">
            <v>26614824</v>
          </cell>
          <cell r="BA50">
            <v>0</v>
          </cell>
          <cell r="BB50">
            <v>0</v>
          </cell>
          <cell r="BG50">
            <v>5894443</v>
          </cell>
          <cell r="BH50">
            <v>0</v>
          </cell>
          <cell r="BI50">
            <v>0</v>
          </cell>
          <cell r="BK50">
            <v>0</v>
          </cell>
          <cell r="BN50">
            <v>13773127</v>
          </cell>
          <cell r="BO50">
            <v>13081927</v>
          </cell>
          <cell r="BP50">
            <v>691200</v>
          </cell>
        </row>
        <row r="51">
          <cell r="A51">
            <v>36</v>
          </cell>
          <cell r="B51" t="str">
            <v>CF</v>
          </cell>
          <cell r="C51">
            <v>760136</v>
          </cell>
          <cell r="D51" t="str">
            <v>ГБУЗ ЯО "РОСТОВСКАЯ ЦРБ"</v>
          </cell>
          <cell r="E51">
            <v>126949</v>
          </cell>
          <cell r="F51">
            <v>81981</v>
          </cell>
          <cell r="G51">
            <v>5539</v>
          </cell>
          <cell r="H51">
            <v>19000</v>
          </cell>
          <cell r="I51">
            <v>0</v>
          </cell>
          <cell r="J51">
            <v>271</v>
          </cell>
          <cell r="K51">
            <v>75462</v>
          </cell>
          <cell r="L51">
            <v>60581</v>
          </cell>
          <cell r="M51">
            <v>8942</v>
          </cell>
          <cell r="N51">
            <v>5319</v>
          </cell>
          <cell r="O51">
            <v>0</v>
          </cell>
          <cell r="P51">
            <v>14020</v>
          </cell>
          <cell r="Q51">
            <v>5700</v>
          </cell>
          <cell r="R51">
            <v>5700</v>
          </cell>
          <cell r="S51">
            <v>0</v>
          </cell>
          <cell r="T51">
            <v>0</v>
          </cell>
          <cell r="Y51">
            <v>2140</v>
          </cell>
          <cell r="Z51">
            <v>0</v>
          </cell>
          <cell r="AA51">
            <v>0</v>
          </cell>
          <cell r="AC51">
            <v>0</v>
          </cell>
          <cell r="AF51">
            <v>18340</v>
          </cell>
          <cell r="AG51">
            <v>18310</v>
          </cell>
          <cell r="AH51">
            <v>30</v>
          </cell>
          <cell r="AI51">
            <v>551644915</v>
          </cell>
          <cell r="AJ51">
            <v>342284789</v>
          </cell>
          <cell r="AM51">
            <v>132398062</v>
          </cell>
          <cell r="AN51">
            <v>28433331</v>
          </cell>
          <cell r="AO51">
            <v>5066911</v>
          </cell>
          <cell r="AP51">
            <v>14740157</v>
          </cell>
          <cell r="AR51">
            <v>440378</v>
          </cell>
          <cell r="AS51">
            <v>158916183</v>
          </cell>
          <cell r="AT51">
            <v>124136489</v>
          </cell>
          <cell r="AU51">
            <v>30412824</v>
          </cell>
          <cell r="AV51">
            <v>5302718</v>
          </cell>
          <cell r="AW51">
            <v>0</v>
          </cell>
          <cell r="AX51">
            <v>30927669</v>
          </cell>
          <cell r="AY51">
            <v>124602857</v>
          </cell>
          <cell r="AZ51">
            <v>124602857</v>
          </cell>
          <cell r="BA51">
            <v>0</v>
          </cell>
          <cell r="BB51">
            <v>0</v>
          </cell>
          <cell r="BG51">
            <v>21221298</v>
          </cell>
          <cell r="BH51">
            <v>0</v>
          </cell>
          <cell r="BI51">
            <v>0</v>
          </cell>
          <cell r="BK51">
            <v>0</v>
          </cell>
          <cell r="BN51">
            <v>63535971</v>
          </cell>
          <cell r="BO51">
            <v>60943971</v>
          </cell>
          <cell r="BP51">
            <v>2592000</v>
          </cell>
        </row>
        <row r="52">
          <cell r="A52">
            <v>37</v>
          </cell>
          <cell r="B52" t="str">
            <v>CH</v>
          </cell>
          <cell r="C52">
            <v>760005</v>
          </cell>
          <cell r="D52" t="str">
            <v>ГБУЗ ЯО "ТУТАЕВСКАЯ ЦРБ"</v>
          </cell>
          <cell r="E52">
            <v>59308</v>
          </cell>
          <cell r="F52">
            <v>19830</v>
          </cell>
          <cell r="G52">
            <v>2208</v>
          </cell>
          <cell r="H52">
            <v>24652</v>
          </cell>
          <cell r="I52">
            <v>0</v>
          </cell>
          <cell r="J52">
            <v>1711</v>
          </cell>
          <cell r="K52">
            <v>102962</v>
          </cell>
          <cell r="L52">
            <v>92328</v>
          </cell>
          <cell r="M52">
            <v>5018</v>
          </cell>
          <cell r="N52">
            <v>8229</v>
          </cell>
          <cell r="O52">
            <v>0</v>
          </cell>
          <cell r="P52">
            <v>13907</v>
          </cell>
          <cell r="Q52">
            <v>3590</v>
          </cell>
          <cell r="R52">
            <v>3590</v>
          </cell>
          <cell r="S52">
            <v>0</v>
          </cell>
          <cell r="T52">
            <v>0</v>
          </cell>
          <cell r="Y52">
            <v>3160</v>
          </cell>
          <cell r="Z52">
            <v>0</v>
          </cell>
          <cell r="AA52">
            <v>0</v>
          </cell>
          <cell r="AC52">
            <v>0</v>
          </cell>
          <cell r="AF52">
            <v>29352</v>
          </cell>
          <cell r="AG52">
            <v>29312</v>
          </cell>
          <cell r="AH52">
            <v>40</v>
          </cell>
          <cell r="AI52">
            <v>487528028</v>
          </cell>
          <cell r="AJ52">
            <v>322451991</v>
          </cell>
          <cell r="AM52">
            <v>102159036</v>
          </cell>
          <cell r="AN52">
            <v>6877605</v>
          </cell>
          <cell r="AO52">
            <v>2019812</v>
          </cell>
          <cell r="AP52">
            <v>20296075</v>
          </cell>
          <cell r="AR52">
            <v>2780392</v>
          </cell>
          <cell r="AS52">
            <v>161570403</v>
          </cell>
          <cell r="AT52">
            <v>140193735</v>
          </cell>
          <cell r="AU52">
            <v>17234416</v>
          </cell>
          <cell r="AV52">
            <v>7414440</v>
          </cell>
          <cell r="AW52">
            <v>0</v>
          </cell>
          <cell r="AX52">
            <v>31012037</v>
          </cell>
          <cell r="AY52">
            <v>76735868</v>
          </cell>
          <cell r="AZ52">
            <v>76735868</v>
          </cell>
          <cell r="BA52">
            <v>0</v>
          </cell>
          <cell r="BB52">
            <v>0</v>
          </cell>
          <cell r="BG52">
            <v>31125168</v>
          </cell>
          <cell r="BH52">
            <v>0</v>
          </cell>
          <cell r="BI52">
            <v>0</v>
          </cell>
          <cell r="BK52">
            <v>0</v>
          </cell>
          <cell r="BN52">
            <v>57215001</v>
          </cell>
          <cell r="BO52">
            <v>53759001</v>
          </cell>
          <cell r="BP52">
            <v>3456000</v>
          </cell>
        </row>
        <row r="53">
          <cell r="A53">
            <v>38</v>
          </cell>
          <cell r="B53" t="str">
            <v>CI</v>
          </cell>
          <cell r="C53">
            <v>760025</v>
          </cell>
          <cell r="D53" t="str">
            <v>ГУЗ ЯО "УГЛИЧСКАЯ ЦРБ"</v>
          </cell>
          <cell r="E53">
            <v>114022</v>
          </cell>
          <cell r="F53">
            <v>78568</v>
          </cell>
          <cell r="G53">
            <v>3131</v>
          </cell>
          <cell r="H53">
            <v>8582</v>
          </cell>
          <cell r="I53">
            <v>0</v>
          </cell>
          <cell r="J53">
            <v>414</v>
          </cell>
          <cell r="K53">
            <v>68110</v>
          </cell>
          <cell r="L53">
            <v>55979</v>
          </cell>
          <cell r="M53">
            <v>5651</v>
          </cell>
          <cell r="N53">
            <v>5441</v>
          </cell>
          <cell r="O53">
            <v>0</v>
          </cell>
          <cell r="P53">
            <v>13153</v>
          </cell>
          <cell r="Q53">
            <v>5203</v>
          </cell>
          <cell r="R53">
            <v>5203</v>
          </cell>
          <cell r="S53">
            <v>0</v>
          </cell>
          <cell r="T53">
            <v>0</v>
          </cell>
          <cell r="Y53">
            <v>2854</v>
          </cell>
          <cell r="Z53">
            <v>474</v>
          </cell>
          <cell r="AA53">
            <v>0</v>
          </cell>
          <cell r="AC53">
            <v>0</v>
          </cell>
          <cell r="AF53">
            <v>13099</v>
          </cell>
          <cell r="AG53">
            <v>13070</v>
          </cell>
          <cell r="AH53">
            <v>29</v>
          </cell>
          <cell r="AI53">
            <v>514309441</v>
          </cell>
          <cell r="AJ53">
            <v>275462375</v>
          </cell>
          <cell r="AM53">
            <v>108452290</v>
          </cell>
          <cell r="AN53">
            <v>27249606</v>
          </cell>
          <cell r="AO53">
            <v>2864145</v>
          </cell>
          <cell r="AP53">
            <v>6909104</v>
          </cell>
          <cell r="AR53">
            <v>672754</v>
          </cell>
          <cell r="AS53">
            <v>123803709</v>
          </cell>
          <cell r="AT53">
            <v>97552276</v>
          </cell>
          <cell r="AU53">
            <v>20625121</v>
          </cell>
          <cell r="AV53">
            <v>5580285</v>
          </cell>
          <cell r="AW53">
            <v>0</v>
          </cell>
          <cell r="AX53">
            <v>30716987</v>
          </cell>
          <cell r="AY53">
            <v>150632766</v>
          </cell>
          <cell r="AZ53">
            <v>150632766</v>
          </cell>
          <cell r="BA53">
            <v>0</v>
          </cell>
          <cell r="BB53">
            <v>0</v>
          </cell>
          <cell r="BG53">
            <v>41038968</v>
          </cell>
          <cell r="BH53">
            <v>18345056</v>
          </cell>
          <cell r="BI53">
            <v>0</v>
          </cell>
          <cell r="BK53">
            <v>0</v>
          </cell>
          <cell r="BN53">
            <v>47175332</v>
          </cell>
          <cell r="BO53">
            <v>44669732</v>
          </cell>
          <cell r="BP53">
            <v>2505600</v>
          </cell>
        </row>
        <row r="54">
          <cell r="A54">
            <v>39</v>
          </cell>
          <cell r="B54" t="str">
            <v>CJ</v>
          </cell>
          <cell r="C54">
            <v>760026</v>
          </cell>
          <cell r="D54" t="str">
            <v>ГУЗ ЯО ЯРОСЛАВСКАЯ ЦРБ</v>
          </cell>
          <cell r="E54">
            <v>64973</v>
          </cell>
          <cell r="F54">
            <v>23538</v>
          </cell>
          <cell r="G54">
            <v>4864</v>
          </cell>
          <cell r="H54">
            <v>30597</v>
          </cell>
          <cell r="I54">
            <v>0</v>
          </cell>
          <cell r="J54">
            <v>4138</v>
          </cell>
          <cell r="K54">
            <v>64813</v>
          </cell>
          <cell r="L54">
            <v>54427</v>
          </cell>
          <cell r="M54">
            <v>4212</v>
          </cell>
          <cell r="N54">
            <v>1150</v>
          </cell>
          <cell r="O54">
            <v>0</v>
          </cell>
          <cell r="P54">
            <v>14695</v>
          </cell>
          <cell r="Q54">
            <v>600</v>
          </cell>
          <cell r="R54">
            <v>600</v>
          </cell>
          <cell r="S54">
            <v>0</v>
          </cell>
          <cell r="T54">
            <v>0</v>
          </cell>
          <cell r="Y54">
            <v>1775</v>
          </cell>
          <cell r="Z54">
            <v>0</v>
          </cell>
          <cell r="AA54">
            <v>0</v>
          </cell>
          <cell r="AC54">
            <v>0</v>
          </cell>
          <cell r="AF54">
            <v>10875</v>
          </cell>
          <cell r="AG54">
            <v>10862</v>
          </cell>
          <cell r="AH54">
            <v>13</v>
          </cell>
          <cell r="AI54">
            <v>427058742</v>
          </cell>
          <cell r="AJ54">
            <v>352445070</v>
          </cell>
          <cell r="AM54">
            <v>105551044</v>
          </cell>
          <cell r="AN54">
            <v>8163645</v>
          </cell>
          <cell r="AO54">
            <v>4449441</v>
          </cell>
          <cell r="AP54">
            <v>26923810</v>
          </cell>
          <cell r="AR54">
            <v>6724292</v>
          </cell>
          <cell r="AS54">
            <v>186537103</v>
          </cell>
          <cell r="AT54">
            <v>167485063</v>
          </cell>
          <cell r="AU54">
            <v>14485359</v>
          </cell>
          <cell r="AV54">
            <v>869580</v>
          </cell>
          <cell r="AW54">
            <v>0</v>
          </cell>
          <cell r="AX54">
            <v>32563533</v>
          </cell>
          <cell r="AY54">
            <v>12949699</v>
          </cell>
          <cell r="AZ54">
            <v>12949699</v>
          </cell>
          <cell r="BA54">
            <v>0</v>
          </cell>
          <cell r="BB54">
            <v>0</v>
          </cell>
          <cell r="BG54">
            <v>19423113</v>
          </cell>
          <cell r="BH54">
            <v>0</v>
          </cell>
          <cell r="BI54">
            <v>0</v>
          </cell>
          <cell r="BK54">
            <v>0</v>
          </cell>
          <cell r="BN54">
            <v>42240860</v>
          </cell>
          <cell r="BO54">
            <v>41117660</v>
          </cell>
          <cell r="BP54">
            <v>1123200</v>
          </cell>
        </row>
        <row r="55">
          <cell r="A55">
            <v>40</v>
          </cell>
          <cell r="B55" t="str">
            <v>CG</v>
          </cell>
          <cell r="C55">
            <v>760004</v>
          </cell>
          <cell r="D55" t="str">
            <v>ГУЗ ЯО "РЫБИНСКАЯ ЦРП"</v>
          </cell>
          <cell r="E55">
            <v>45986</v>
          </cell>
          <cell r="F55">
            <v>26985</v>
          </cell>
          <cell r="G55">
            <v>3686</v>
          </cell>
          <cell r="H55">
            <v>16082</v>
          </cell>
          <cell r="I55">
            <v>0</v>
          </cell>
          <cell r="J55">
            <v>3766</v>
          </cell>
          <cell r="K55">
            <v>48470</v>
          </cell>
          <cell r="L55">
            <v>42082</v>
          </cell>
          <cell r="M55">
            <v>3876</v>
          </cell>
          <cell r="N55">
            <v>1260</v>
          </cell>
          <cell r="O55">
            <v>0</v>
          </cell>
          <cell r="P55">
            <v>6271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Y55">
            <v>300</v>
          </cell>
          <cell r="Z55">
            <v>0</v>
          </cell>
          <cell r="AA55">
            <v>0</v>
          </cell>
          <cell r="AC55">
            <v>0</v>
          </cell>
          <cell r="AF55">
            <v>2321</v>
          </cell>
          <cell r="AG55">
            <v>2321</v>
          </cell>
          <cell r="AH55">
            <v>0</v>
          </cell>
          <cell r="AI55">
            <v>157859982</v>
          </cell>
          <cell r="AJ55">
            <v>145663003</v>
          </cell>
          <cell r="AM55">
            <v>51392626</v>
          </cell>
          <cell r="AN55">
            <v>9359162</v>
          </cell>
          <cell r="AO55">
            <v>3372028</v>
          </cell>
          <cell r="AP55">
            <v>15523234</v>
          </cell>
          <cell r="AR55">
            <v>6119845</v>
          </cell>
          <cell r="AS55">
            <v>63647217</v>
          </cell>
          <cell r="AT55">
            <v>48681363</v>
          </cell>
          <cell r="AU55">
            <v>13117440</v>
          </cell>
          <cell r="AV55">
            <v>1116842</v>
          </cell>
          <cell r="AW55">
            <v>0</v>
          </cell>
          <cell r="AX55">
            <v>13983084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G55">
            <v>2858361</v>
          </cell>
          <cell r="BH55">
            <v>0</v>
          </cell>
          <cell r="BI55">
            <v>0</v>
          </cell>
          <cell r="BK55">
            <v>0</v>
          </cell>
          <cell r="BN55">
            <v>9338618</v>
          </cell>
          <cell r="BO55">
            <v>9338618</v>
          </cell>
          <cell r="BP55">
            <v>0</v>
          </cell>
        </row>
        <row r="56">
          <cell r="A56">
            <v>41</v>
          </cell>
          <cell r="B56" t="str">
            <v>YV</v>
          </cell>
          <cell r="C56">
            <v>760228</v>
          </cell>
          <cell r="D56" t="str">
            <v>ГБУЗ ЯО "ССМП И ЦМК"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F56">
            <v>219251</v>
          </cell>
          <cell r="AG56">
            <v>219131</v>
          </cell>
          <cell r="AH56">
            <v>120</v>
          </cell>
          <cell r="AI56">
            <v>861052570</v>
          </cell>
          <cell r="AJ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G56">
            <v>0</v>
          </cell>
          <cell r="BH56">
            <v>0</v>
          </cell>
          <cell r="BI56">
            <v>0</v>
          </cell>
          <cell r="BK56">
            <v>0</v>
          </cell>
          <cell r="BN56">
            <v>861052570</v>
          </cell>
          <cell r="BO56">
            <v>850684570</v>
          </cell>
          <cell r="BP56">
            <v>10368000</v>
          </cell>
        </row>
        <row r="57">
          <cell r="A57">
            <v>42</v>
          </cell>
          <cell r="B57" t="str">
            <v>YT</v>
          </cell>
          <cell r="C57">
            <v>760048</v>
          </cell>
          <cell r="D57" t="str">
            <v>ЧУЗ "КБ "РЖД-МЕДИЦИНА" Г. ЯРОСЛАВЛЬ"</v>
          </cell>
          <cell r="E57">
            <v>60534</v>
          </cell>
          <cell r="F57">
            <v>46421</v>
          </cell>
          <cell r="G57">
            <v>0</v>
          </cell>
          <cell r="H57">
            <v>660</v>
          </cell>
          <cell r="I57">
            <v>0</v>
          </cell>
          <cell r="J57">
            <v>0</v>
          </cell>
          <cell r="K57">
            <v>44054</v>
          </cell>
          <cell r="L57">
            <v>41035</v>
          </cell>
          <cell r="M57">
            <v>0</v>
          </cell>
          <cell r="N57">
            <v>8790</v>
          </cell>
          <cell r="O57">
            <v>0</v>
          </cell>
          <cell r="P57">
            <v>7033</v>
          </cell>
          <cell r="Q57">
            <v>2480</v>
          </cell>
          <cell r="R57">
            <v>2394</v>
          </cell>
          <cell r="S57">
            <v>100</v>
          </cell>
          <cell r="T57">
            <v>0</v>
          </cell>
          <cell r="W57">
            <v>86</v>
          </cell>
          <cell r="Y57">
            <v>1085</v>
          </cell>
          <cell r="Z57">
            <v>0</v>
          </cell>
          <cell r="AA57">
            <v>0</v>
          </cell>
          <cell r="AC57">
            <v>0</v>
          </cell>
          <cell r="AD57">
            <v>14</v>
          </cell>
          <cell r="AG57">
            <v>0</v>
          </cell>
          <cell r="AH57">
            <v>0</v>
          </cell>
          <cell r="AI57">
            <v>241474765</v>
          </cell>
          <cell r="AJ57">
            <v>115334982</v>
          </cell>
          <cell r="AM57">
            <v>52610132</v>
          </cell>
          <cell r="AN57">
            <v>16100117</v>
          </cell>
          <cell r="AO57">
            <v>0</v>
          </cell>
          <cell r="AP57">
            <v>503917</v>
          </cell>
          <cell r="AR57">
            <v>0</v>
          </cell>
          <cell r="AS57">
            <v>36934846</v>
          </cell>
          <cell r="AT57">
            <v>34708346</v>
          </cell>
          <cell r="AU57">
            <v>0</v>
          </cell>
          <cell r="AV57">
            <v>9807402</v>
          </cell>
          <cell r="AW57">
            <v>0</v>
          </cell>
          <cell r="AX57">
            <v>15478685</v>
          </cell>
          <cell r="AY57">
            <v>111877781</v>
          </cell>
          <cell r="AZ57">
            <v>91656156</v>
          </cell>
          <cell r="BA57">
            <v>5964000</v>
          </cell>
          <cell r="BB57">
            <v>0</v>
          </cell>
          <cell r="BE57">
            <v>20221625</v>
          </cell>
          <cell r="BG57">
            <v>14262002</v>
          </cell>
          <cell r="BH57">
            <v>0</v>
          </cell>
          <cell r="BI57">
            <v>0</v>
          </cell>
          <cell r="BK57">
            <v>0</v>
          </cell>
          <cell r="BL57">
            <v>539614</v>
          </cell>
          <cell r="BN57">
            <v>0</v>
          </cell>
          <cell r="BP57">
            <v>0</v>
          </cell>
        </row>
        <row r="58">
          <cell r="A58">
            <v>43</v>
          </cell>
          <cell r="B58" t="str">
            <v>XE</v>
          </cell>
          <cell r="C58">
            <v>760056</v>
          </cell>
          <cell r="D58" t="str">
            <v>АО БВЛ "БОЛЬШИЕ СОЛИ"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604</v>
          </cell>
          <cell r="R58">
            <v>604</v>
          </cell>
          <cell r="S58">
            <v>600</v>
          </cell>
          <cell r="T58">
            <v>0</v>
          </cell>
          <cell r="Y58">
            <v>0</v>
          </cell>
          <cell r="Z58">
            <v>0</v>
          </cell>
          <cell r="AA58">
            <v>0</v>
          </cell>
          <cell r="AC58">
            <v>0</v>
          </cell>
          <cell r="AG58">
            <v>0</v>
          </cell>
          <cell r="AH58">
            <v>0</v>
          </cell>
          <cell r="AI58">
            <v>23085386</v>
          </cell>
          <cell r="AJ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23085386</v>
          </cell>
          <cell r="AZ58">
            <v>23085386</v>
          </cell>
          <cell r="BA58">
            <v>22989959</v>
          </cell>
          <cell r="BB58">
            <v>0</v>
          </cell>
          <cell r="BG58">
            <v>0</v>
          </cell>
          <cell r="BH58">
            <v>0</v>
          </cell>
          <cell r="BI58">
            <v>0</v>
          </cell>
          <cell r="BK58">
            <v>0</v>
          </cell>
          <cell r="BN58">
            <v>0</v>
          </cell>
          <cell r="BP58">
            <v>0</v>
          </cell>
        </row>
        <row r="59">
          <cell r="A59">
            <v>44</v>
          </cell>
          <cell r="B59" t="str">
            <v>V4</v>
          </cell>
          <cell r="C59">
            <v>760029</v>
          </cell>
          <cell r="D59" t="str">
            <v>ООО "ЯДЦ"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1525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G59">
            <v>0</v>
          </cell>
          <cell r="AH59">
            <v>0</v>
          </cell>
          <cell r="AI59">
            <v>120456310</v>
          </cell>
          <cell r="AJ59">
            <v>120456310</v>
          </cell>
          <cell r="AM59">
            <v>0</v>
          </cell>
          <cell r="AP59">
            <v>0</v>
          </cell>
          <cell r="AR59">
            <v>0</v>
          </cell>
          <cell r="AS59">
            <v>120456310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N59">
            <v>0</v>
          </cell>
          <cell r="BP59">
            <v>0</v>
          </cell>
        </row>
        <row r="60">
          <cell r="A60">
            <v>45</v>
          </cell>
          <cell r="B60" t="str">
            <v>VW</v>
          </cell>
          <cell r="C60">
            <v>760149</v>
          </cell>
          <cell r="D60" t="str">
            <v>ЗАО "САНАТОРИЙ ИМЕНИ ВОРОВСКОГО"</v>
          </cell>
          <cell r="E60">
            <v>1360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2672</v>
          </cell>
          <cell r="R60">
            <v>2672</v>
          </cell>
          <cell r="S60">
            <v>2672</v>
          </cell>
          <cell r="T60">
            <v>0</v>
          </cell>
          <cell r="Y60">
            <v>0</v>
          </cell>
          <cell r="Z60">
            <v>0</v>
          </cell>
          <cell r="AA60">
            <v>0</v>
          </cell>
          <cell r="AC60">
            <v>0</v>
          </cell>
          <cell r="AG60">
            <v>0</v>
          </cell>
          <cell r="AH60">
            <v>0</v>
          </cell>
          <cell r="AI60">
            <v>97312614</v>
          </cell>
          <cell r="AJ60">
            <v>599100</v>
          </cell>
          <cell r="AM60">
            <v>599100</v>
          </cell>
          <cell r="AP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96713514</v>
          </cell>
          <cell r="AZ60">
            <v>96713514</v>
          </cell>
          <cell r="BA60">
            <v>96713514</v>
          </cell>
          <cell r="BB60">
            <v>0</v>
          </cell>
          <cell r="BG60">
            <v>0</v>
          </cell>
          <cell r="BH60">
            <v>0</v>
          </cell>
          <cell r="BI60">
            <v>0</v>
          </cell>
          <cell r="BK60">
            <v>0</v>
          </cell>
          <cell r="BN60">
            <v>0</v>
          </cell>
          <cell r="BP60">
            <v>0</v>
          </cell>
        </row>
        <row r="61">
          <cell r="A61">
            <v>46</v>
          </cell>
          <cell r="B61" t="str">
            <v>VN</v>
          </cell>
          <cell r="C61">
            <v>760138</v>
          </cell>
          <cell r="D61" t="str">
            <v>ООО "МАТЬ И ДИТЯ ЯРОСЛАВЛЬ"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Y61">
            <v>205</v>
          </cell>
          <cell r="Z61">
            <v>0</v>
          </cell>
          <cell r="AA61">
            <v>205</v>
          </cell>
          <cell r="AC61">
            <v>0</v>
          </cell>
          <cell r="AG61">
            <v>0</v>
          </cell>
          <cell r="AH61">
            <v>0</v>
          </cell>
          <cell r="AI61">
            <v>22587339</v>
          </cell>
          <cell r="AJ61">
            <v>0</v>
          </cell>
          <cell r="AM61">
            <v>0</v>
          </cell>
          <cell r="AN61">
            <v>0</v>
          </cell>
          <cell r="AP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G61">
            <v>22587339</v>
          </cell>
          <cell r="BH61">
            <v>0</v>
          </cell>
          <cell r="BI61">
            <v>22587339</v>
          </cell>
          <cell r="BK61">
            <v>0</v>
          </cell>
          <cell r="BP61">
            <v>0</v>
          </cell>
        </row>
        <row r="62">
          <cell r="A62">
            <v>47</v>
          </cell>
          <cell r="B62" t="str">
            <v>S1</v>
          </cell>
          <cell r="C62">
            <v>760156</v>
          </cell>
          <cell r="D62" t="str">
            <v>ООО "МЦ "ЮНОНА"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Y62">
            <v>205</v>
          </cell>
          <cell r="Z62">
            <v>0</v>
          </cell>
          <cell r="AA62">
            <v>205</v>
          </cell>
          <cell r="AC62">
            <v>0</v>
          </cell>
          <cell r="AG62">
            <v>0</v>
          </cell>
          <cell r="AH62">
            <v>0</v>
          </cell>
          <cell r="AI62">
            <v>20069965</v>
          </cell>
          <cell r="AJ62">
            <v>0</v>
          </cell>
          <cell r="AM62">
            <v>0</v>
          </cell>
          <cell r="AP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G62">
            <v>20069965</v>
          </cell>
          <cell r="BH62">
            <v>0</v>
          </cell>
          <cell r="BI62">
            <v>20069965</v>
          </cell>
          <cell r="BK62">
            <v>0</v>
          </cell>
          <cell r="BP62">
            <v>0</v>
          </cell>
        </row>
        <row r="63">
          <cell r="A63">
            <v>48</v>
          </cell>
          <cell r="B63" t="str">
            <v>F1</v>
          </cell>
          <cell r="C63">
            <v>760155</v>
          </cell>
          <cell r="D63" t="str">
            <v>ООО "МЕДЭКО"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Y63">
            <v>2</v>
          </cell>
          <cell r="Z63">
            <v>0</v>
          </cell>
          <cell r="AA63">
            <v>2</v>
          </cell>
          <cell r="AC63">
            <v>0</v>
          </cell>
          <cell r="AG63">
            <v>0</v>
          </cell>
          <cell r="AH63">
            <v>0</v>
          </cell>
          <cell r="AI63">
            <v>312857</v>
          </cell>
          <cell r="AJ63">
            <v>0</v>
          </cell>
          <cell r="AM63">
            <v>0</v>
          </cell>
          <cell r="AP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G63">
            <v>312857</v>
          </cell>
          <cell r="BH63">
            <v>0</v>
          </cell>
          <cell r="BI63">
            <v>312857</v>
          </cell>
          <cell r="BK63">
            <v>0</v>
          </cell>
          <cell r="BP63">
            <v>0</v>
          </cell>
        </row>
        <row r="64">
          <cell r="A64">
            <v>49</v>
          </cell>
          <cell r="B64" t="str">
            <v>VU</v>
          </cell>
          <cell r="C64">
            <v>760147</v>
          </cell>
          <cell r="D64" t="str">
            <v>ООО "ОФТАКИТ"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Y64">
            <v>1008</v>
          </cell>
          <cell r="Z64">
            <v>0</v>
          </cell>
          <cell r="AA64">
            <v>0</v>
          </cell>
          <cell r="AC64">
            <v>0</v>
          </cell>
          <cell r="AG64">
            <v>0</v>
          </cell>
          <cell r="AH64">
            <v>0</v>
          </cell>
          <cell r="AI64">
            <v>29660002</v>
          </cell>
          <cell r="AJ64">
            <v>0</v>
          </cell>
          <cell r="AM64">
            <v>0</v>
          </cell>
          <cell r="AP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G64">
            <v>29660002</v>
          </cell>
          <cell r="BH64">
            <v>0</v>
          </cell>
          <cell r="BI64">
            <v>0</v>
          </cell>
          <cell r="BK64">
            <v>0</v>
          </cell>
          <cell r="BP64">
            <v>0</v>
          </cell>
        </row>
        <row r="65">
          <cell r="A65">
            <v>50</v>
          </cell>
          <cell r="B65" t="str">
            <v>S8</v>
          </cell>
          <cell r="C65">
            <v>760168</v>
          </cell>
          <cell r="D65" t="str">
            <v>ООО "ОФТАЛЬМОЛОГИЧЕСКИЙ ЦЕНТР"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240</v>
          </cell>
          <cell r="R65">
            <v>240</v>
          </cell>
          <cell r="S65">
            <v>0</v>
          </cell>
          <cell r="T65">
            <v>0</v>
          </cell>
          <cell r="Y65">
            <v>1000</v>
          </cell>
          <cell r="Z65">
            <v>0</v>
          </cell>
          <cell r="AA65">
            <v>0</v>
          </cell>
          <cell r="AC65">
            <v>0</v>
          </cell>
          <cell r="AG65">
            <v>0</v>
          </cell>
          <cell r="AH65">
            <v>0</v>
          </cell>
          <cell r="AI65">
            <v>46215765</v>
          </cell>
          <cell r="AJ65">
            <v>0</v>
          </cell>
          <cell r="AM65">
            <v>0</v>
          </cell>
          <cell r="AP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10470608</v>
          </cell>
          <cell r="AZ65">
            <v>10470608</v>
          </cell>
          <cell r="BA65">
            <v>0</v>
          </cell>
          <cell r="BB65">
            <v>0</v>
          </cell>
          <cell r="BG65">
            <v>35745157</v>
          </cell>
          <cell r="BH65">
            <v>0</v>
          </cell>
          <cell r="BI65">
            <v>0</v>
          </cell>
          <cell r="BK65">
            <v>0</v>
          </cell>
          <cell r="BP65">
            <v>0</v>
          </cell>
        </row>
        <row r="66">
          <cell r="A66">
            <v>51</v>
          </cell>
          <cell r="B66" t="str">
            <v>S9</v>
          </cell>
          <cell r="C66">
            <v>760143</v>
          </cell>
          <cell r="D66" t="str">
            <v>ООО "КЛИНИКА КОНСТАНТА"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105</v>
          </cell>
          <cell r="R66">
            <v>101</v>
          </cell>
          <cell r="S66">
            <v>0</v>
          </cell>
          <cell r="T66">
            <v>0</v>
          </cell>
          <cell r="W66">
            <v>4</v>
          </cell>
          <cell r="Y66">
            <v>146</v>
          </cell>
          <cell r="Z66">
            <v>0</v>
          </cell>
          <cell r="AA66">
            <v>0</v>
          </cell>
          <cell r="AC66">
            <v>0</v>
          </cell>
          <cell r="AG66">
            <v>0</v>
          </cell>
          <cell r="AH66">
            <v>0</v>
          </cell>
          <cell r="AI66">
            <v>11537527</v>
          </cell>
          <cell r="AJ66">
            <v>0</v>
          </cell>
          <cell r="AM66">
            <v>0</v>
          </cell>
          <cell r="AP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6230504</v>
          </cell>
          <cell r="AZ66">
            <v>5898364</v>
          </cell>
          <cell r="BA66">
            <v>0</v>
          </cell>
          <cell r="BB66">
            <v>0</v>
          </cell>
          <cell r="BE66">
            <v>332140</v>
          </cell>
          <cell r="BG66">
            <v>5307023</v>
          </cell>
          <cell r="BH66">
            <v>0</v>
          </cell>
          <cell r="BI66">
            <v>0</v>
          </cell>
          <cell r="BK66">
            <v>0</v>
          </cell>
          <cell r="BP66">
            <v>0</v>
          </cell>
        </row>
        <row r="67">
          <cell r="A67">
            <v>52</v>
          </cell>
          <cell r="B67" t="str">
            <v>VA</v>
          </cell>
          <cell r="C67">
            <v>760116</v>
          </cell>
          <cell r="D67" t="str">
            <v>ООО "МЕДИЦИНСКИЙ ЦЕНТР ДИАГНОСТИКИ И ПРОФИЛАКТИКИ"</v>
          </cell>
          <cell r="E67">
            <v>25000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3750</v>
          </cell>
          <cell r="L67">
            <v>0</v>
          </cell>
          <cell r="M67">
            <v>0</v>
          </cell>
          <cell r="N67">
            <v>2250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Y67">
            <v>0</v>
          </cell>
          <cell r="Z67">
            <v>0</v>
          </cell>
          <cell r="AA67">
            <v>0</v>
          </cell>
          <cell r="AC67">
            <v>0</v>
          </cell>
          <cell r="AG67">
            <v>0</v>
          </cell>
          <cell r="AH67">
            <v>0</v>
          </cell>
          <cell r="AI67">
            <v>67105976</v>
          </cell>
          <cell r="AJ67">
            <v>67105976</v>
          </cell>
          <cell r="AM67">
            <v>58324712</v>
          </cell>
          <cell r="AP67">
            <v>0</v>
          </cell>
          <cell r="AR67">
            <v>0</v>
          </cell>
          <cell r="AS67">
            <v>2982529</v>
          </cell>
          <cell r="AT67">
            <v>0</v>
          </cell>
          <cell r="AU67">
            <v>0</v>
          </cell>
          <cell r="AV67">
            <v>5798735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G67">
            <v>0</v>
          </cell>
          <cell r="BH67">
            <v>0</v>
          </cell>
          <cell r="BI67">
            <v>0</v>
          </cell>
          <cell r="BK67">
            <v>0</v>
          </cell>
          <cell r="BP67">
            <v>0</v>
          </cell>
        </row>
        <row r="68">
          <cell r="A68">
            <v>53</v>
          </cell>
          <cell r="B68" t="str">
            <v>S4</v>
          </cell>
          <cell r="C68">
            <v>760161</v>
          </cell>
          <cell r="D68" t="str">
            <v>ООО "МЕДИЦИНСКИЙ ЦЕНТР ДИАГНОСТИКИ И ПРОФИЛАКТИКИ ПЛЮС"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1950</v>
          </cell>
          <cell r="L68">
            <v>0</v>
          </cell>
          <cell r="M68">
            <v>0</v>
          </cell>
          <cell r="N68">
            <v>0</v>
          </cell>
          <cell r="O68">
            <v>1088</v>
          </cell>
          <cell r="P68">
            <v>0</v>
          </cell>
          <cell r="Q68">
            <v>85</v>
          </cell>
          <cell r="R68">
            <v>78</v>
          </cell>
          <cell r="S68">
            <v>0</v>
          </cell>
          <cell r="T68">
            <v>0</v>
          </cell>
          <cell r="W68">
            <v>7</v>
          </cell>
          <cell r="Y68">
            <v>5</v>
          </cell>
          <cell r="Z68">
            <v>0</v>
          </cell>
          <cell r="AA68">
            <v>0</v>
          </cell>
          <cell r="AC68">
            <v>0</v>
          </cell>
          <cell r="AG68">
            <v>0</v>
          </cell>
          <cell r="AH68">
            <v>0</v>
          </cell>
          <cell r="AI68">
            <v>33018405</v>
          </cell>
          <cell r="AJ68">
            <v>25712720</v>
          </cell>
          <cell r="AM68">
            <v>0</v>
          </cell>
          <cell r="AP68">
            <v>0</v>
          </cell>
          <cell r="AR68">
            <v>0</v>
          </cell>
          <cell r="AS68">
            <v>2215478</v>
          </cell>
          <cell r="AT68">
            <v>0</v>
          </cell>
          <cell r="AU68">
            <v>0</v>
          </cell>
          <cell r="AV68">
            <v>0</v>
          </cell>
          <cell r="AW68">
            <v>23497242</v>
          </cell>
          <cell r="AX68">
            <v>0</v>
          </cell>
          <cell r="AY68">
            <v>7215647</v>
          </cell>
          <cell r="AZ68">
            <v>5836547</v>
          </cell>
          <cell r="BA68">
            <v>0</v>
          </cell>
          <cell r="BB68">
            <v>0</v>
          </cell>
          <cell r="BE68">
            <v>1379100</v>
          </cell>
          <cell r="BG68">
            <v>90038</v>
          </cell>
          <cell r="BH68">
            <v>0</v>
          </cell>
          <cell r="BI68">
            <v>0</v>
          </cell>
          <cell r="BK68">
            <v>0</v>
          </cell>
          <cell r="BP68">
            <v>0</v>
          </cell>
        </row>
        <row r="69">
          <cell r="A69">
            <v>54</v>
          </cell>
          <cell r="B69" t="str">
            <v>VI</v>
          </cell>
          <cell r="C69">
            <v>760122</v>
          </cell>
          <cell r="D69" t="str">
            <v>ООО "МЕДИЦИНСКИЙ ЦЕНТР ДИАГНОСТИКИ И ПРОФИЛАКТИКИ "СОДРУЖЕСТВО"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300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Y69">
            <v>175</v>
          </cell>
          <cell r="Z69">
            <v>0</v>
          </cell>
          <cell r="AA69">
            <v>0</v>
          </cell>
          <cell r="AC69">
            <v>0</v>
          </cell>
          <cell r="AG69">
            <v>0</v>
          </cell>
          <cell r="AH69">
            <v>0</v>
          </cell>
          <cell r="AI69">
            <v>5911196</v>
          </cell>
          <cell r="AJ69">
            <v>306783</v>
          </cell>
          <cell r="AM69">
            <v>0</v>
          </cell>
          <cell r="AP69">
            <v>0</v>
          </cell>
          <cell r="AR69">
            <v>0</v>
          </cell>
          <cell r="AS69">
            <v>306783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G69">
            <v>5604413</v>
          </cell>
          <cell r="BH69">
            <v>0</v>
          </cell>
          <cell r="BI69">
            <v>0</v>
          </cell>
          <cell r="BK69">
            <v>0</v>
          </cell>
          <cell r="BP69">
            <v>0</v>
          </cell>
        </row>
        <row r="70">
          <cell r="A70">
            <v>55</v>
          </cell>
          <cell r="B70" t="str">
            <v>SS</v>
          </cell>
          <cell r="C70">
            <v>760190</v>
          </cell>
          <cell r="D70" t="str">
            <v>ООО  "ДНК-КЛИНИКА"</v>
          </cell>
          <cell r="E70">
            <v>50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Y70">
            <v>0</v>
          </cell>
          <cell r="Z70">
            <v>0</v>
          </cell>
          <cell r="AA70">
            <v>0</v>
          </cell>
          <cell r="AC70">
            <v>0</v>
          </cell>
          <cell r="AG70">
            <v>0</v>
          </cell>
          <cell r="AH70">
            <v>0</v>
          </cell>
          <cell r="AI70">
            <v>12978</v>
          </cell>
          <cell r="AJ70">
            <v>12978</v>
          </cell>
          <cell r="AM70">
            <v>12978</v>
          </cell>
          <cell r="AP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G70">
            <v>0</v>
          </cell>
          <cell r="BH70">
            <v>0</v>
          </cell>
          <cell r="BI70">
            <v>0</v>
          </cell>
          <cell r="BK70">
            <v>0</v>
          </cell>
          <cell r="BP70">
            <v>0</v>
          </cell>
        </row>
        <row r="71">
          <cell r="A71">
            <v>56</v>
          </cell>
          <cell r="B71" t="str">
            <v>T7</v>
          </cell>
          <cell r="C71">
            <v>760204</v>
          </cell>
          <cell r="D71" t="str">
            <v>НЕФРОСОВЕТ-ЯРОСЛАВЛЬ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2064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G71">
            <v>0</v>
          </cell>
          <cell r="AH71">
            <v>0</v>
          </cell>
          <cell r="AI71">
            <v>152224392</v>
          </cell>
          <cell r="AJ71">
            <v>152224392</v>
          </cell>
          <cell r="AM71">
            <v>0</v>
          </cell>
          <cell r="AP71">
            <v>0</v>
          </cell>
          <cell r="AR71">
            <v>0</v>
          </cell>
          <cell r="AS71">
            <v>152224392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G71">
            <v>0</v>
          </cell>
          <cell r="BH71">
            <v>0</v>
          </cell>
          <cell r="BI71">
            <v>0</v>
          </cell>
          <cell r="BK71">
            <v>0</v>
          </cell>
          <cell r="BP71">
            <v>0</v>
          </cell>
        </row>
        <row r="72">
          <cell r="A72">
            <v>57</v>
          </cell>
          <cell r="B72" t="str">
            <v>T6</v>
          </cell>
          <cell r="C72">
            <v>760203</v>
          </cell>
          <cell r="D72" t="str">
            <v>ООО "М-ЛАЙН"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50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G72">
            <v>0</v>
          </cell>
          <cell r="AH72">
            <v>0</v>
          </cell>
          <cell r="AI72">
            <v>75717</v>
          </cell>
          <cell r="AJ72">
            <v>75717</v>
          </cell>
          <cell r="AM72">
            <v>0</v>
          </cell>
          <cell r="AP72">
            <v>0</v>
          </cell>
          <cell r="AR72">
            <v>0</v>
          </cell>
          <cell r="AS72">
            <v>75717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G72">
            <v>0</v>
          </cell>
          <cell r="BH72">
            <v>0</v>
          </cell>
          <cell r="BI72">
            <v>0</v>
          </cell>
          <cell r="BK72">
            <v>0</v>
          </cell>
          <cell r="BP72">
            <v>0</v>
          </cell>
        </row>
        <row r="73">
          <cell r="A73">
            <v>58</v>
          </cell>
          <cell r="B73" t="str">
            <v>SF</v>
          </cell>
          <cell r="C73">
            <v>760177</v>
          </cell>
          <cell r="D73" t="str">
            <v>ООО "НУЗ БОЛЬНИЦА "КСМ"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250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2</v>
          </cell>
          <cell r="R73">
            <v>2</v>
          </cell>
          <cell r="S73">
            <v>0</v>
          </cell>
          <cell r="T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G73">
            <v>0</v>
          </cell>
          <cell r="AH73">
            <v>0</v>
          </cell>
          <cell r="AI73">
            <v>333338</v>
          </cell>
          <cell r="AJ73">
            <v>269069</v>
          </cell>
          <cell r="AM73">
            <v>0</v>
          </cell>
          <cell r="AP73">
            <v>0</v>
          </cell>
          <cell r="AR73">
            <v>0</v>
          </cell>
          <cell r="AS73">
            <v>269069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64269</v>
          </cell>
          <cell r="AZ73">
            <v>64269</v>
          </cell>
          <cell r="BA73">
            <v>0</v>
          </cell>
          <cell r="BB73">
            <v>0</v>
          </cell>
          <cell r="BG73">
            <v>0</v>
          </cell>
          <cell r="BH73">
            <v>0</v>
          </cell>
          <cell r="BI73">
            <v>0</v>
          </cell>
          <cell r="BK73">
            <v>0</v>
          </cell>
          <cell r="BP73">
            <v>0</v>
          </cell>
        </row>
        <row r="74">
          <cell r="A74">
            <v>59</v>
          </cell>
          <cell r="B74" t="str">
            <v>T5</v>
          </cell>
          <cell r="C74">
            <v>760202</v>
          </cell>
          <cell r="D74" t="str">
            <v>ООО "ВАЛЕО"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290</v>
          </cell>
          <cell r="L74">
            <v>0</v>
          </cell>
          <cell r="M74">
            <v>0</v>
          </cell>
          <cell r="N74">
            <v>2038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Y74">
            <v>15</v>
          </cell>
          <cell r="Z74">
            <v>0</v>
          </cell>
          <cell r="AA74">
            <v>0</v>
          </cell>
          <cell r="AC74">
            <v>0</v>
          </cell>
          <cell r="AG74">
            <v>0</v>
          </cell>
          <cell r="AH74">
            <v>0</v>
          </cell>
          <cell r="AI74">
            <v>1807860</v>
          </cell>
          <cell r="AJ74">
            <v>1611348</v>
          </cell>
          <cell r="AM74">
            <v>0</v>
          </cell>
          <cell r="AP74">
            <v>0</v>
          </cell>
          <cell r="AR74">
            <v>0</v>
          </cell>
          <cell r="AS74">
            <v>390975</v>
          </cell>
          <cell r="AT74">
            <v>0</v>
          </cell>
          <cell r="AU74">
            <v>0</v>
          </cell>
          <cell r="AV74">
            <v>1220373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G74">
            <v>196512</v>
          </cell>
          <cell r="BH74">
            <v>0</v>
          </cell>
          <cell r="BI74">
            <v>0</v>
          </cell>
          <cell r="BK74">
            <v>0</v>
          </cell>
          <cell r="BP74">
            <v>0</v>
          </cell>
        </row>
        <row r="75">
          <cell r="A75">
            <v>60</v>
          </cell>
          <cell r="B75" t="str">
            <v>SD</v>
          </cell>
          <cell r="C75">
            <v>760180</v>
          </cell>
          <cell r="D75" t="str">
            <v>ООО "ЦЕНТР СЕМЕЙНОЙ МЕДИЦИНЫ"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2000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Y75">
            <v>0</v>
          </cell>
          <cell r="Z75">
            <v>0</v>
          </cell>
          <cell r="AA75">
            <v>0</v>
          </cell>
          <cell r="AC75">
            <v>0</v>
          </cell>
          <cell r="AG75">
            <v>0</v>
          </cell>
          <cell r="AH75">
            <v>0</v>
          </cell>
          <cell r="AI75">
            <v>1115310</v>
          </cell>
          <cell r="AJ75">
            <v>1115310</v>
          </cell>
          <cell r="AM75">
            <v>0</v>
          </cell>
          <cell r="AP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1115310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G75">
            <v>0</v>
          </cell>
          <cell r="BH75">
            <v>0</v>
          </cell>
          <cell r="BI75">
            <v>0</v>
          </cell>
          <cell r="BK75">
            <v>0</v>
          </cell>
          <cell r="BP75">
            <v>0</v>
          </cell>
        </row>
        <row r="76">
          <cell r="A76">
            <v>61</v>
          </cell>
          <cell r="B76" t="str">
            <v>SV</v>
          </cell>
          <cell r="C76">
            <v>760193</v>
          </cell>
          <cell r="D76" t="str">
            <v>ООО "ФЕМИНА"</v>
          </cell>
          <cell r="E76">
            <v>210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360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G76">
            <v>0</v>
          </cell>
          <cell r="AH76">
            <v>0</v>
          </cell>
          <cell r="AI76">
            <v>512241</v>
          </cell>
          <cell r="AJ76">
            <v>512241</v>
          </cell>
          <cell r="AM76">
            <v>95043</v>
          </cell>
          <cell r="AP76">
            <v>0</v>
          </cell>
          <cell r="AR76">
            <v>0</v>
          </cell>
          <cell r="AS76">
            <v>417198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G76">
            <v>0</v>
          </cell>
          <cell r="BH76">
            <v>0</v>
          </cell>
          <cell r="BI76">
            <v>0</v>
          </cell>
          <cell r="BK76">
            <v>0</v>
          </cell>
          <cell r="BP76">
            <v>0</v>
          </cell>
        </row>
        <row r="77">
          <cell r="A77">
            <v>62</v>
          </cell>
          <cell r="B77" t="str">
            <v>TJ</v>
          </cell>
          <cell r="C77">
            <v>760219</v>
          </cell>
          <cell r="D77" t="str">
            <v>ООО "КЛИНИКА ОМС"</v>
          </cell>
          <cell r="E77">
            <v>50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Y77">
            <v>50</v>
          </cell>
          <cell r="Z77">
            <v>0</v>
          </cell>
          <cell r="AA77">
            <v>0</v>
          </cell>
          <cell r="AC77">
            <v>0</v>
          </cell>
          <cell r="AD77">
            <v>5</v>
          </cell>
          <cell r="AG77">
            <v>0</v>
          </cell>
          <cell r="AH77">
            <v>0</v>
          </cell>
          <cell r="AI77">
            <v>2222939</v>
          </cell>
          <cell r="AJ77">
            <v>16194</v>
          </cell>
          <cell r="AM77">
            <v>16194</v>
          </cell>
          <cell r="AP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G77">
            <v>2206745</v>
          </cell>
          <cell r="BH77">
            <v>0</v>
          </cell>
          <cell r="BI77">
            <v>0</v>
          </cell>
          <cell r="BK77">
            <v>0</v>
          </cell>
          <cell r="BL77">
            <v>633455</v>
          </cell>
          <cell r="BP77">
            <v>0</v>
          </cell>
        </row>
        <row r="78">
          <cell r="A78">
            <v>63</v>
          </cell>
          <cell r="B78" t="str">
            <v>TK</v>
          </cell>
          <cell r="C78">
            <v>760220</v>
          </cell>
          <cell r="D78" t="str">
            <v>ООО "СМТ"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Y78">
            <v>853</v>
          </cell>
          <cell r="Z78">
            <v>0</v>
          </cell>
          <cell r="AA78">
            <v>0</v>
          </cell>
          <cell r="AC78">
            <v>478</v>
          </cell>
          <cell r="AG78">
            <v>0</v>
          </cell>
          <cell r="AH78">
            <v>0</v>
          </cell>
          <cell r="AI78">
            <v>23395924</v>
          </cell>
          <cell r="AJ78">
            <v>0</v>
          </cell>
          <cell r="AM78">
            <v>0</v>
          </cell>
          <cell r="AP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G78">
            <v>23395924</v>
          </cell>
          <cell r="BH78">
            <v>0</v>
          </cell>
          <cell r="BI78">
            <v>0</v>
          </cell>
          <cell r="BK78">
            <v>15613440</v>
          </cell>
          <cell r="BP78">
            <v>0</v>
          </cell>
        </row>
        <row r="79">
          <cell r="A79">
            <v>64</v>
          </cell>
          <cell r="B79" t="str">
            <v>TL</v>
          </cell>
          <cell r="C79">
            <v>760221</v>
          </cell>
          <cell r="D79" t="str">
            <v>ООО "КДЛ ЯРОСЛАВЛЬ-ТЕСТ"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Y79">
            <v>0</v>
          </cell>
          <cell r="Z79">
            <v>0</v>
          </cell>
          <cell r="AA79">
            <v>0</v>
          </cell>
          <cell r="AC79">
            <v>0</v>
          </cell>
          <cell r="AG79">
            <v>0</v>
          </cell>
          <cell r="AH79">
            <v>0</v>
          </cell>
          <cell r="AI79">
            <v>970792</v>
          </cell>
          <cell r="AJ79">
            <v>970792</v>
          </cell>
          <cell r="AM79">
            <v>0</v>
          </cell>
          <cell r="AP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970792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G79">
            <v>0</v>
          </cell>
          <cell r="BH79">
            <v>0</v>
          </cell>
          <cell r="BI79">
            <v>0</v>
          </cell>
          <cell r="BK79">
            <v>0</v>
          </cell>
          <cell r="BP79">
            <v>0</v>
          </cell>
        </row>
        <row r="80">
          <cell r="A80">
            <v>65</v>
          </cell>
          <cell r="B80" t="str">
            <v>TN</v>
          </cell>
          <cell r="C80">
            <v>760223</v>
          </cell>
          <cell r="D80" t="str">
            <v>АО "К+31"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2000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Y80">
            <v>0</v>
          </cell>
          <cell r="Z80">
            <v>0</v>
          </cell>
          <cell r="AA80">
            <v>0</v>
          </cell>
          <cell r="AC80">
            <v>0</v>
          </cell>
          <cell r="AG80">
            <v>0</v>
          </cell>
          <cell r="AH80">
            <v>0</v>
          </cell>
          <cell r="AI80">
            <v>63783300</v>
          </cell>
          <cell r="AJ80">
            <v>63783300</v>
          </cell>
          <cell r="AM80">
            <v>0</v>
          </cell>
          <cell r="AP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63783300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P80">
            <v>0</v>
          </cell>
        </row>
        <row r="81">
          <cell r="A81">
            <v>66</v>
          </cell>
          <cell r="B81" t="str">
            <v>VO</v>
          </cell>
          <cell r="C81">
            <v>760139</v>
          </cell>
          <cell r="D81" t="str">
            <v>ООО "ЦЕНТР ДИАГНОСТИКИ РЫБИНСК"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2753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G81">
            <v>0</v>
          </cell>
          <cell r="AH81">
            <v>0</v>
          </cell>
          <cell r="AI81">
            <v>9503453</v>
          </cell>
          <cell r="AJ81">
            <v>9503453</v>
          </cell>
          <cell r="AM81">
            <v>0</v>
          </cell>
          <cell r="AP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9503453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P81">
            <v>0</v>
          </cell>
        </row>
        <row r="82">
          <cell r="A82">
            <v>67</v>
          </cell>
          <cell r="B82" t="str">
            <v>VP</v>
          </cell>
          <cell r="C82">
            <v>760141</v>
          </cell>
          <cell r="D82" t="str">
            <v>ООО "ДЦ ТОМОГРАД-ЯРОСЛАВЛЬ"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3881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Y82">
            <v>0</v>
          </cell>
          <cell r="Z82">
            <v>0</v>
          </cell>
          <cell r="AA82">
            <v>0</v>
          </cell>
          <cell r="AC82">
            <v>0</v>
          </cell>
          <cell r="AG82">
            <v>0</v>
          </cell>
          <cell r="AH82">
            <v>0</v>
          </cell>
          <cell r="AI82">
            <v>10925567</v>
          </cell>
          <cell r="AJ82">
            <v>10925567</v>
          </cell>
          <cell r="AM82">
            <v>0</v>
          </cell>
          <cell r="AP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10925567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G82">
            <v>0</v>
          </cell>
          <cell r="BH82">
            <v>0</v>
          </cell>
          <cell r="BI82">
            <v>0</v>
          </cell>
          <cell r="BK82">
            <v>0</v>
          </cell>
          <cell r="BP82">
            <v>0</v>
          </cell>
        </row>
        <row r="83">
          <cell r="A83">
            <v>68</v>
          </cell>
          <cell r="B83" t="str">
            <v>M6</v>
          </cell>
          <cell r="C83">
            <v>760047</v>
          </cell>
          <cell r="D83" t="str">
            <v>ФКУЗ "МСЧ МВД РОССИИ ПО ЯРОСЛАВСКОЙ ОБЛАСТИ"</v>
          </cell>
          <cell r="E83">
            <v>1351</v>
          </cell>
          <cell r="F83">
            <v>464</v>
          </cell>
          <cell r="G83">
            <v>0</v>
          </cell>
          <cell r="H83">
            <v>43</v>
          </cell>
          <cell r="I83">
            <v>0</v>
          </cell>
          <cell r="J83">
            <v>0</v>
          </cell>
          <cell r="K83">
            <v>1240</v>
          </cell>
          <cell r="L83">
            <v>1050</v>
          </cell>
          <cell r="M83">
            <v>0</v>
          </cell>
          <cell r="N83">
            <v>0</v>
          </cell>
          <cell r="O83">
            <v>0</v>
          </cell>
          <cell r="P83">
            <v>412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Y83">
            <v>30</v>
          </cell>
          <cell r="Z83">
            <v>0</v>
          </cell>
          <cell r="AA83">
            <v>0</v>
          </cell>
          <cell r="AC83">
            <v>0</v>
          </cell>
          <cell r="AG83">
            <v>0</v>
          </cell>
          <cell r="AH83">
            <v>0</v>
          </cell>
          <cell r="AI83">
            <v>7101759</v>
          </cell>
          <cell r="AJ83">
            <v>6784547</v>
          </cell>
          <cell r="AM83">
            <v>2282564</v>
          </cell>
          <cell r="AN83">
            <v>160963</v>
          </cell>
          <cell r="AP83">
            <v>32831</v>
          </cell>
          <cell r="AR83">
            <v>0</v>
          </cell>
          <cell r="AS83">
            <v>3591396</v>
          </cell>
          <cell r="AT83">
            <v>3456259</v>
          </cell>
          <cell r="AU83">
            <v>0</v>
          </cell>
          <cell r="AV83">
            <v>0</v>
          </cell>
          <cell r="AW83">
            <v>0</v>
          </cell>
          <cell r="AX83">
            <v>877756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G83">
            <v>317212</v>
          </cell>
          <cell r="BH83">
            <v>0</v>
          </cell>
          <cell r="BI83">
            <v>0</v>
          </cell>
          <cell r="BK83">
            <v>0</v>
          </cell>
          <cell r="BP83">
            <v>0</v>
          </cell>
        </row>
        <row r="84">
          <cell r="A84">
            <v>69</v>
          </cell>
          <cell r="B84" t="str">
            <v>TB</v>
          </cell>
          <cell r="C84">
            <v>760208</v>
          </cell>
          <cell r="D84" t="str">
            <v>ООО "МЕД АРТ"</v>
          </cell>
          <cell r="E84">
            <v>50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150</v>
          </cell>
          <cell r="L84">
            <v>0</v>
          </cell>
          <cell r="M84">
            <v>0</v>
          </cell>
          <cell r="N84">
            <v>15319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Y84">
            <v>0</v>
          </cell>
          <cell r="Z84">
            <v>0</v>
          </cell>
          <cell r="AA84">
            <v>0</v>
          </cell>
          <cell r="AC84">
            <v>0</v>
          </cell>
          <cell r="AG84">
            <v>0</v>
          </cell>
          <cell r="AH84">
            <v>0</v>
          </cell>
          <cell r="AI84">
            <v>32562744</v>
          </cell>
          <cell r="AJ84">
            <v>32562744</v>
          </cell>
          <cell r="AM84">
            <v>12243</v>
          </cell>
          <cell r="AP84">
            <v>0</v>
          </cell>
          <cell r="AR84">
            <v>0</v>
          </cell>
          <cell r="AS84">
            <v>149765</v>
          </cell>
          <cell r="AT84">
            <v>0</v>
          </cell>
          <cell r="AU84">
            <v>0</v>
          </cell>
          <cell r="AV84">
            <v>32400736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P84">
            <v>0</v>
          </cell>
        </row>
        <row r="85">
          <cell r="A85">
            <v>70</v>
          </cell>
          <cell r="B85" t="str">
            <v>SE</v>
          </cell>
          <cell r="C85">
            <v>760176</v>
          </cell>
          <cell r="D85" t="str">
            <v>ООО "КДЦ "МЕДЭКСПЕРТ"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2100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Y85">
            <v>0</v>
          </cell>
          <cell r="Z85">
            <v>0</v>
          </cell>
          <cell r="AA85">
            <v>0</v>
          </cell>
          <cell r="AC85">
            <v>0</v>
          </cell>
          <cell r="AG85">
            <v>0</v>
          </cell>
          <cell r="AH85">
            <v>0</v>
          </cell>
          <cell r="AI85">
            <v>6090764</v>
          </cell>
          <cell r="AJ85">
            <v>6090764</v>
          </cell>
          <cell r="AM85">
            <v>0</v>
          </cell>
          <cell r="AP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6090764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G85">
            <v>0</v>
          </cell>
          <cell r="BH85">
            <v>0</v>
          </cell>
          <cell r="BI85">
            <v>0</v>
          </cell>
          <cell r="BK85">
            <v>0</v>
          </cell>
          <cell r="BP85">
            <v>0</v>
          </cell>
        </row>
        <row r="86">
          <cell r="A86">
            <v>71</v>
          </cell>
          <cell r="B86" t="str">
            <v>TE</v>
          </cell>
          <cell r="C86">
            <v>760211</v>
          </cell>
          <cell r="D86" t="str">
            <v>ООО "ДИАГНОСТИЧЕСКАЯ ЛАБОРАТОРИЯ "МЕДЭКСПЕРТ-ЛАБ"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1521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G86">
            <v>0</v>
          </cell>
          <cell r="AH86">
            <v>0</v>
          </cell>
          <cell r="AI86">
            <v>2257033</v>
          </cell>
          <cell r="AJ86">
            <v>2257033</v>
          </cell>
          <cell r="AM86">
            <v>0</v>
          </cell>
          <cell r="AP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2257033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P86">
            <v>0</v>
          </cell>
        </row>
        <row r="87">
          <cell r="A87">
            <v>72</v>
          </cell>
          <cell r="B87" t="str">
            <v>K7</v>
          </cell>
          <cell r="C87">
            <v>760239</v>
          </cell>
          <cell r="D87" t="str">
            <v>ООО "ИНВИТРО"</v>
          </cell>
          <cell r="E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60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G87">
            <v>0</v>
          </cell>
          <cell r="AH87">
            <v>0</v>
          </cell>
          <cell r="AI87">
            <v>579528</v>
          </cell>
          <cell r="AJ87">
            <v>579528</v>
          </cell>
          <cell r="AM87">
            <v>0</v>
          </cell>
          <cell r="AP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579528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G87">
            <v>0</v>
          </cell>
          <cell r="BH87">
            <v>0</v>
          </cell>
          <cell r="BI87">
            <v>0</v>
          </cell>
          <cell r="BK87">
            <v>0</v>
          </cell>
          <cell r="BP87">
            <v>0</v>
          </cell>
        </row>
        <row r="88">
          <cell r="A88">
            <v>73</v>
          </cell>
          <cell r="B88" t="str">
            <v>VS</v>
          </cell>
          <cell r="C88">
            <v>760145</v>
          </cell>
          <cell r="D88" t="str">
            <v>ООО "АНЯ-РЫБИНСК"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Y88">
            <v>50</v>
          </cell>
          <cell r="Z88">
            <v>0</v>
          </cell>
          <cell r="AA88">
            <v>0</v>
          </cell>
          <cell r="AC88">
            <v>0</v>
          </cell>
          <cell r="AG88">
            <v>0</v>
          </cell>
          <cell r="AH88">
            <v>0</v>
          </cell>
          <cell r="AI88">
            <v>1464910</v>
          </cell>
          <cell r="AJ88">
            <v>0</v>
          </cell>
          <cell r="AM88">
            <v>0</v>
          </cell>
          <cell r="AP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G88">
            <v>1464910</v>
          </cell>
          <cell r="BH88">
            <v>0</v>
          </cell>
          <cell r="BI88">
            <v>0</v>
          </cell>
          <cell r="BK88">
            <v>0</v>
          </cell>
          <cell r="BP88">
            <v>0</v>
          </cell>
        </row>
        <row r="89">
          <cell r="A89">
            <v>74</v>
          </cell>
          <cell r="B89" t="str">
            <v>K5</v>
          </cell>
          <cell r="C89">
            <v>760237</v>
          </cell>
          <cell r="D89" t="str">
            <v>ООО "ЛПУ МИБС"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2450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G89">
            <v>0</v>
          </cell>
          <cell r="AH89">
            <v>0</v>
          </cell>
          <cell r="AI89">
            <v>8268586</v>
          </cell>
          <cell r="AJ89">
            <v>8268586</v>
          </cell>
          <cell r="AM89">
            <v>0</v>
          </cell>
          <cell r="AN89">
            <v>0</v>
          </cell>
          <cell r="AP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8268586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G89">
            <v>0</v>
          </cell>
          <cell r="BH89">
            <v>0</v>
          </cell>
          <cell r="BI89">
            <v>0</v>
          </cell>
          <cell r="BK89">
            <v>0</v>
          </cell>
          <cell r="BP89">
            <v>0</v>
          </cell>
        </row>
        <row r="90">
          <cell r="A90">
            <v>75</v>
          </cell>
          <cell r="B90" t="str">
            <v>K3</v>
          </cell>
          <cell r="C90">
            <v>760235</v>
          </cell>
          <cell r="D90" t="str">
            <v>ООО "АЙ-КЛИНИК СЗ"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Y90">
            <v>2</v>
          </cell>
          <cell r="Z90">
            <v>0</v>
          </cell>
          <cell r="AA90">
            <v>2</v>
          </cell>
          <cell r="AC90">
            <v>0</v>
          </cell>
          <cell r="AG90">
            <v>0</v>
          </cell>
          <cell r="AH90">
            <v>0</v>
          </cell>
          <cell r="AI90">
            <v>190643</v>
          </cell>
          <cell r="AJ90">
            <v>0</v>
          </cell>
          <cell r="AM90">
            <v>0</v>
          </cell>
          <cell r="AP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G90">
            <v>190643</v>
          </cell>
          <cell r="BH90">
            <v>0</v>
          </cell>
          <cell r="BI90">
            <v>190643</v>
          </cell>
          <cell r="BK90">
            <v>0</v>
          </cell>
          <cell r="BP90">
            <v>0</v>
          </cell>
        </row>
        <row r="91">
          <cell r="A91">
            <v>76</v>
          </cell>
          <cell r="B91" t="str">
            <v>K2</v>
          </cell>
          <cell r="C91">
            <v>760234</v>
          </cell>
          <cell r="D91" t="str">
            <v>ООО "НПФ "ХЕЛИКС"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60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  <cell r="AG91">
            <v>0</v>
          </cell>
          <cell r="AH91">
            <v>0</v>
          </cell>
          <cell r="AI91">
            <v>301108</v>
          </cell>
          <cell r="AJ91">
            <v>301108</v>
          </cell>
          <cell r="AM91">
            <v>0</v>
          </cell>
          <cell r="AP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301108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P91">
            <v>0</v>
          </cell>
        </row>
        <row r="92">
          <cell r="A92">
            <v>77</v>
          </cell>
          <cell r="B92" t="str">
            <v>KB</v>
          </cell>
          <cell r="C92">
            <v>760243</v>
          </cell>
          <cell r="D92" t="str">
            <v>ООО "КЛИНИКА ВИСТА"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Y92">
            <v>730</v>
          </cell>
          <cell r="Z92">
            <v>0</v>
          </cell>
          <cell r="AA92">
            <v>0</v>
          </cell>
          <cell r="AC92">
            <v>0</v>
          </cell>
          <cell r="AG92">
            <v>0</v>
          </cell>
          <cell r="AH92">
            <v>0</v>
          </cell>
          <cell r="AI92">
            <v>21443147</v>
          </cell>
          <cell r="AJ92">
            <v>0</v>
          </cell>
          <cell r="AM92">
            <v>0</v>
          </cell>
          <cell r="AP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G92">
            <v>21443147</v>
          </cell>
          <cell r="BH92">
            <v>0</v>
          </cell>
          <cell r="BI92">
            <v>0</v>
          </cell>
          <cell r="BK92">
            <v>0</v>
          </cell>
          <cell r="BP92">
            <v>0</v>
          </cell>
        </row>
        <row r="93">
          <cell r="A93">
            <v>78</v>
          </cell>
          <cell r="B93" t="str">
            <v>TS</v>
          </cell>
          <cell r="C93">
            <v>760244</v>
          </cell>
          <cell r="D93" t="str">
            <v>ООО "КЛИНИКА "ТОМОГРАД"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Y93">
            <v>0</v>
          </cell>
          <cell r="Z93">
            <v>0</v>
          </cell>
          <cell r="AA93">
            <v>0</v>
          </cell>
          <cell r="AC93">
            <v>0</v>
          </cell>
          <cell r="AF93">
            <v>400</v>
          </cell>
          <cell r="AG93">
            <v>0</v>
          </cell>
          <cell r="AH93">
            <v>0</v>
          </cell>
          <cell r="AI93">
            <v>1256400</v>
          </cell>
          <cell r="AJ93">
            <v>0</v>
          </cell>
          <cell r="AM93">
            <v>0</v>
          </cell>
          <cell r="AP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N93">
            <v>1256400</v>
          </cell>
          <cell r="BP93">
            <v>0</v>
          </cell>
        </row>
        <row r="94">
          <cell r="A94">
            <v>79</v>
          </cell>
          <cell r="B94" t="str">
            <v>TY</v>
          </cell>
          <cell r="C94">
            <v>760249</v>
          </cell>
          <cell r="D94" t="str">
            <v>ООО "ММЦ МЕДИКАЛ ОН ГРУП-ЯРОСЛАВЛЬ"</v>
          </cell>
          <cell r="E94">
            <v>50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50</v>
          </cell>
          <cell r="L94">
            <v>0</v>
          </cell>
          <cell r="M94">
            <v>0</v>
          </cell>
          <cell r="N94">
            <v>100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Y94">
            <v>5</v>
          </cell>
          <cell r="Z94">
            <v>0</v>
          </cell>
          <cell r="AA94">
            <v>0</v>
          </cell>
          <cell r="AC94">
            <v>0</v>
          </cell>
          <cell r="AG94">
            <v>0</v>
          </cell>
          <cell r="AH94">
            <v>0</v>
          </cell>
          <cell r="AI94">
            <v>114556</v>
          </cell>
          <cell r="AJ94">
            <v>69299</v>
          </cell>
          <cell r="AM94">
            <v>14080</v>
          </cell>
          <cell r="AP94">
            <v>0</v>
          </cell>
          <cell r="AR94">
            <v>0</v>
          </cell>
          <cell r="AS94">
            <v>34433</v>
          </cell>
          <cell r="AT94">
            <v>0</v>
          </cell>
          <cell r="AU94">
            <v>0</v>
          </cell>
          <cell r="AV94">
            <v>20786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G94">
            <v>45257</v>
          </cell>
          <cell r="BH94">
            <v>0</v>
          </cell>
          <cell r="BI94">
            <v>0</v>
          </cell>
          <cell r="BK94">
            <v>0</v>
          </cell>
          <cell r="BP94">
            <v>0</v>
          </cell>
        </row>
        <row r="95">
          <cell r="A95">
            <v>80</v>
          </cell>
          <cell r="B95" t="str">
            <v>TZ</v>
          </cell>
          <cell r="C95">
            <v>760250</v>
          </cell>
          <cell r="D95" t="str">
            <v>ООО "ВИТАЛАБ"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60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Y95">
            <v>0</v>
          </cell>
          <cell r="Z95">
            <v>0</v>
          </cell>
          <cell r="AA95">
            <v>0</v>
          </cell>
          <cell r="AC95">
            <v>0</v>
          </cell>
          <cell r="AG95">
            <v>0</v>
          </cell>
          <cell r="AH95">
            <v>0</v>
          </cell>
          <cell r="AI95">
            <v>454022</v>
          </cell>
          <cell r="AJ95">
            <v>454022</v>
          </cell>
          <cell r="AM95">
            <v>0</v>
          </cell>
          <cell r="AP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454022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G95">
            <v>0</v>
          </cell>
          <cell r="BH95">
            <v>0</v>
          </cell>
          <cell r="BI95">
            <v>0</v>
          </cell>
          <cell r="BK95">
            <v>0</v>
          </cell>
          <cell r="BP95">
            <v>0</v>
          </cell>
        </row>
        <row r="96">
          <cell r="A96">
            <v>81</v>
          </cell>
          <cell r="B96" t="str">
            <v>KD</v>
          </cell>
          <cell r="C96">
            <v>760251</v>
          </cell>
          <cell r="D96" t="str">
            <v>ООО "КЛИНИКО-ДИАГНОСТИЧЕСКИЙ ЦЕНТР "МЕДЭКСПЕРТ-ПРЕМИУМ"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683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Y96">
            <v>0</v>
          </cell>
          <cell r="Z96">
            <v>0</v>
          </cell>
          <cell r="AA96">
            <v>0</v>
          </cell>
          <cell r="AC96">
            <v>0</v>
          </cell>
          <cell r="AG96">
            <v>0</v>
          </cell>
          <cell r="AH96">
            <v>0</v>
          </cell>
          <cell r="AI96">
            <v>294265</v>
          </cell>
          <cell r="AJ96">
            <v>294265</v>
          </cell>
          <cell r="AM96">
            <v>0</v>
          </cell>
          <cell r="AP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294265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G96">
            <v>0</v>
          </cell>
          <cell r="BH96">
            <v>0</v>
          </cell>
          <cell r="BI96">
            <v>0</v>
          </cell>
          <cell r="BK96">
            <v>0</v>
          </cell>
          <cell r="BP96">
            <v>0</v>
          </cell>
        </row>
        <row r="97">
          <cell r="A97">
            <v>82</v>
          </cell>
          <cell r="B97" t="str">
            <v>KE</v>
          </cell>
          <cell r="C97">
            <v>760245</v>
          </cell>
          <cell r="D97" t="str">
            <v>ООО "ЦЕНТР СЕМЕЙНОЙ МЕДИЦИНЫ ФРЕШ"</v>
          </cell>
          <cell r="E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715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Y97">
            <v>0</v>
          </cell>
          <cell r="Z97">
            <v>0</v>
          </cell>
          <cell r="AA97">
            <v>0</v>
          </cell>
          <cell r="AC97">
            <v>0</v>
          </cell>
          <cell r="AG97">
            <v>0</v>
          </cell>
          <cell r="AH97">
            <v>0</v>
          </cell>
          <cell r="AI97">
            <v>437807</v>
          </cell>
          <cell r="AJ97">
            <v>437807</v>
          </cell>
          <cell r="AM97">
            <v>0</v>
          </cell>
          <cell r="AP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437807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G97">
            <v>0</v>
          </cell>
          <cell r="BH97">
            <v>0</v>
          </cell>
          <cell r="BI97">
            <v>0</v>
          </cell>
          <cell r="BK97">
            <v>0</v>
          </cell>
          <cell r="BP97">
            <v>0</v>
          </cell>
        </row>
        <row r="98">
          <cell r="A98">
            <v>83</v>
          </cell>
          <cell r="B98" t="str">
            <v>KF</v>
          </cell>
          <cell r="C98">
            <v>760252</v>
          </cell>
          <cell r="D98" t="str">
            <v>ООО "КДЦ "МЕДЭКСПЕРТ+"</v>
          </cell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95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Y98">
            <v>0</v>
          </cell>
          <cell r="Z98">
            <v>0</v>
          </cell>
          <cell r="AA98">
            <v>0</v>
          </cell>
          <cell r="AC98">
            <v>0</v>
          </cell>
          <cell r="AG98">
            <v>0</v>
          </cell>
          <cell r="AH98">
            <v>0</v>
          </cell>
          <cell r="AI98">
            <v>59476</v>
          </cell>
          <cell r="AJ98">
            <v>59476</v>
          </cell>
          <cell r="AM98">
            <v>0</v>
          </cell>
          <cell r="AP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59476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P98">
            <v>0</v>
          </cell>
        </row>
        <row r="99">
          <cell r="A99">
            <v>84</v>
          </cell>
          <cell r="B99" t="str">
            <v>TT</v>
          </cell>
          <cell r="C99">
            <v>760253</v>
          </cell>
          <cell r="D99" t="str">
            <v>ООО КЛИНИКА "ОМИКРОН-ТОМОГРАД"</v>
          </cell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Y99">
            <v>430</v>
          </cell>
          <cell r="Z99">
            <v>0</v>
          </cell>
          <cell r="AA99">
            <v>0</v>
          </cell>
          <cell r="AC99">
            <v>0</v>
          </cell>
          <cell r="AG99">
            <v>0</v>
          </cell>
          <cell r="AH99">
            <v>0</v>
          </cell>
          <cell r="AI99">
            <v>13040362</v>
          </cell>
          <cell r="AJ99">
            <v>0</v>
          </cell>
          <cell r="AM99">
            <v>0</v>
          </cell>
          <cell r="AP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G99">
            <v>13040362</v>
          </cell>
          <cell r="BH99">
            <v>0</v>
          </cell>
          <cell r="BI99">
            <v>0</v>
          </cell>
          <cell r="BK99">
            <v>0</v>
          </cell>
          <cell r="BP99">
            <v>0</v>
          </cell>
        </row>
        <row r="100">
          <cell r="A100">
            <v>85</v>
          </cell>
          <cell r="B100" t="str">
            <v>KI</v>
          </cell>
          <cell r="C100">
            <v>760057</v>
          </cell>
          <cell r="D100" t="str">
            <v>ООО "ПРОФИТ МЕДИКА"</v>
          </cell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60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Y100">
            <v>0</v>
          </cell>
          <cell r="Z100">
            <v>0</v>
          </cell>
          <cell r="AA100">
            <v>0</v>
          </cell>
          <cell r="AC100">
            <v>0</v>
          </cell>
          <cell r="AG100">
            <v>0</v>
          </cell>
          <cell r="AH100">
            <v>0</v>
          </cell>
          <cell r="AI100">
            <v>63153</v>
          </cell>
          <cell r="AJ100">
            <v>63153</v>
          </cell>
          <cell r="AM100">
            <v>0</v>
          </cell>
          <cell r="AP100">
            <v>0</v>
          </cell>
          <cell r="AR100">
            <v>0</v>
          </cell>
          <cell r="AS100">
            <v>63153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G100">
            <v>0</v>
          </cell>
          <cell r="BH100">
            <v>0</v>
          </cell>
          <cell r="BI100">
            <v>0</v>
          </cell>
          <cell r="BK100">
            <v>0</v>
          </cell>
          <cell r="BP100">
            <v>0</v>
          </cell>
        </row>
        <row r="101">
          <cell r="A101">
            <v>86</v>
          </cell>
          <cell r="B101" t="str">
            <v>KJ</v>
          </cell>
          <cell r="C101">
            <v>760038</v>
          </cell>
          <cell r="D101" t="str">
            <v>ООО "ОФТАКИТ Р"</v>
          </cell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Y101">
            <v>507</v>
          </cell>
          <cell r="Z101">
            <v>0</v>
          </cell>
          <cell r="AA101">
            <v>0</v>
          </cell>
          <cell r="AC101">
            <v>0</v>
          </cell>
          <cell r="AG101">
            <v>0</v>
          </cell>
          <cell r="AH101">
            <v>0</v>
          </cell>
          <cell r="AI101">
            <v>14183059</v>
          </cell>
          <cell r="AJ101">
            <v>0</v>
          </cell>
          <cell r="AM101">
            <v>0</v>
          </cell>
          <cell r="AP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G101">
            <v>14183059</v>
          </cell>
          <cell r="BH101">
            <v>0</v>
          </cell>
          <cell r="BI101">
            <v>0</v>
          </cell>
          <cell r="BK101">
            <v>0</v>
          </cell>
          <cell r="BP101">
            <v>0</v>
          </cell>
        </row>
        <row r="102">
          <cell r="A102">
            <v>87</v>
          </cell>
          <cell r="B102" t="str">
            <v>KK</v>
          </cell>
          <cell r="C102">
            <v>760053</v>
          </cell>
          <cell r="D102" t="str">
            <v>ООО "КДЦ "ТОМОГРАД"</v>
          </cell>
          <cell r="E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1624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Y102">
            <v>0</v>
          </cell>
          <cell r="Z102">
            <v>0</v>
          </cell>
          <cell r="AA102">
            <v>0</v>
          </cell>
          <cell r="AC102">
            <v>0</v>
          </cell>
          <cell r="AG102">
            <v>0</v>
          </cell>
          <cell r="AH102">
            <v>0</v>
          </cell>
          <cell r="AI102">
            <v>4696977</v>
          </cell>
          <cell r="AJ102">
            <v>4696977</v>
          </cell>
          <cell r="AM102">
            <v>0</v>
          </cell>
          <cell r="AP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4696977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G102">
            <v>0</v>
          </cell>
          <cell r="BH102">
            <v>0</v>
          </cell>
          <cell r="BI102">
            <v>0</v>
          </cell>
          <cell r="BK102">
            <v>0</v>
          </cell>
          <cell r="BP102">
            <v>0</v>
          </cell>
        </row>
        <row r="103">
          <cell r="A103">
            <v>88</v>
          </cell>
          <cell r="B103" t="str">
            <v>F8</v>
          </cell>
          <cell r="C103">
            <v>760072</v>
          </cell>
          <cell r="D103" t="str">
            <v>ФГБОУ ВО ЯГМУ МИНЗДРАВА РОССИИ</v>
          </cell>
          <cell r="E103">
            <v>30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50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Y103">
            <v>0</v>
          </cell>
          <cell r="Z103">
            <v>0</v>
          </cell>
          <cell r="AA103">
            <v>0</v>
          </cell>
          <cell r="AC103">
            <v>0</v>
          </cell>
          <cell r="AG103">
            <v>0</v>
          </cell>
          <cell r="AH103">
            <v>0</v>
          </cell>
          <cell r="AI103">
            <v>61798</v>
          </cell>
          <cell r="AJ103">
            <v>61798</v>
          </cell>
          <cell r="AM103">
            <v>22010</v>
          </cell>
          <cell r="AP103">
            <v>0</v>
          </cell>
          <cell r="AR103">
            <v>0</v>
          </cell>
          <cell r="AS103">
            <v>39788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G103">
            <v>0</v>
          </cell>
          <cell r="BH103">
            <v>0</v>
          </cell>
          <cell r="BI103">
            <v>0</v>
          </cell>
          <cell r="BK103">
            <v>0</v>
          </cell>
          <cell r="BP103">
            <v>0</v>
          </cell>
        </row>
        <row r="104">
          <cell r="A104">
            <v>89</v>
          </cell>
          <cell r="B104" t="str">
            <v>KL</v>
          </cell>
          <cell r="C104">
            <v>760095</v>
          </cell>
          <cell r="D104" t="str">
            <v>ООО "КЛИНИКА ЭКСПЕРТ ВЛАДИМИР"</v>
          </cell>
          <cell r="E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1984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Y104">
            <v>0</v>
          </cell>
          <cell r="Z104">
            <v>0</v>
          </cell>
          <cell r="AA104">
            <v>0</v>
          </cell>
          <cell r="AC104">
            <v>0</v>
          </cell>
          <cell r="AG104">
            <v>0</v>
          </cell>
          <cell r="AH104">
            <v>0</v>
          </cell>
          <cell r="AI104">
            <v>6675236</v>
          </cell>
          <cell r="AJ104">
            <v>6675236</v>
          </cell>
          <cell r="AM104">
            <v>0</v>
          </cell>
          <cell r="AP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6675236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G104">
            <v>0</v>
          </cell>
          <cell r="BH104">
            <v>0</v>
          </cell>
          <cell r="BI104">
            <v>0</v>
          </cell>
          <cell r="BK104">
            <v>0</v>
          </cell>
          <cell r="BP104">
            <v>0</v>
          </cell>
        </row>
        <row r="105">
          <cell r="A105">
            <v>90</v>
          </cell>
          <cell r="B105" t="str">
            <v>KN</v>
          </cell>
          <cell r="C105">
            <v>760064</v>
          </cell>
          <cell r="D105" t="str">
            <v>ООО "ОБНОВЛЕНИЕ"</v>
          </cell>
          <cell r="E105">
            <v>50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50</v>
          </cell>
          <cell r="L105">
            <v>0</v>
          </cell>
          <cell r="M105">
            <v>0</v>
          </cell>
          <cell r="N105">
            <v>100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Y105">
            <v>10</v>
          </cell>
          <cell r="Z105">
            <v>0</v>
          </cell>
          <cell r="AA105">
            <v>0</v>
          </cell>
          <cell r="AC105">
            <v>0</v>
          </cell>
          <cell r="AG105">
            <v>0</v>
          </cell>
          <cell r="AH105">
            <v>0</v>
          </cell>
          <cell r="AI105">
            <v>221980</v>
          </cell>
          <cell r="AJ105">
            <v>109551</v>
          </cell>
          <cell r="AM105">
            <v>16651</v>
          </cell>
          <cell r="AP105">
            <v>0</v>
          </cell>
          <cell r="AR105">
            <v>0</v>
          </cell>
          <cell r="AS105">
            <v>46985</v>
          </cell>
          <cell r="AT105">
            <v>0</v>
          </cell>
          <cell r="AU105">
            <v>0</v>
          </cell>
          <cell r="AV105">
            <v>45915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G105">
            <v>112429</v>
          </cell>
          <cell r="BH105">
            <v>0</v>
          </cell>
          <cell r="BI105">
            <v>0</v>
          </cell>
          <cell r="BK105">
            <v>0</v>
          </cell>
          <cell r="BP105">
            <v>0</v>
          </cell>
        </row>
        <row r="106">
          <cell r="A106">
            <v>91</v>
          </cell>
          <cell r="B106" t="str">
            <v>KP</v>
          </cell>
          <cell r="C106">
            <v>760073</v>
          </cell>
          <cell r="D106" t="str">
            <v>ООО "СЕТЬ"</v>
          </cell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Y106">
            <v>0</v>
          </cell>
          <cell r="Z106">
            <v>0</v>
          </cell>
          <cell r="AA106">
            <v>0</v>
          </cell>
          <cell r="AC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M106">
            <v>0</v>
          </cell>
          <cell r="AP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G106">
            <v>0</v>
          </cell>
          <cell r="BH106">
            <v>0</v>
          </cell>
          <cell r="BI106">
            <v>0</v>
          </cell>
          <cell r="BK106">
            <v>0</v>
          </cell>
          <cell r="BP106">
            <v>0</v>
          </cell>
        </row>
        <row r="107">
          <cell r="A107">
            <v>92</v>
          </cell>
          <cell r="B107" t="str">
            <v>KO</v>
          </cell>
          <cell r="C107">
            <v>760102</v>
          </cell>
          <cell r="D107" t="str">
            <v>ООО "ОЗДОРОВИТЕЛЬНЫЙ ЦЕНТР "ЗАЛЕСЬЕ"</v>
          </cell>
          <cell r="E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Y107">
            <v>5</v>
          </cell>
          <cell r="Z107">
            <v>0</v>
          </cell>
          <cell r="AA107">
            <v>0</v>
          </cell>
          <cell r="AC107">
            <v>0</v>
          </cell>
          <cell r="AG107">
            <v>0</v>
          </cell>
          <cell r="AH107">
            <v>0</v>
          </cell>
          <cell r="AI107">
            <v>256657</v>
          </cell>
          <cell r="AJ107">
            <v>0</v>
          </cell>
          <cell r="AM107">
            <v>0</v>
          </cell>
          <cell r="AP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G107">
            <v>256657</v>
          </cell>
          <cell r="BH107">
            <v>0</v>
          </cell>
          <cell r="BI107">
            <v>0</v>
          </cell>
          <cell r="BK107">
            <v>0</v>
          </cell>
          <cell r="BP107">
            <v>0</v>
          </cell>
        </row>
        <row r="108">
          <cell r="B108" t="str">
            <v>ИТОГО</v>
          </cell>
          <cell r="E108">
            <v>3575618</v>
          </cell>
          <cell r="F108">
            <v>2193375</v>
          </cell>
          <cell r="G108">
            <v>52981</v>
          </cell>
          <cell r="H108">
            <v>653793</v>
          </cell>
          <cell r="I108">
            <v>0</v>
          </cell>
          <cell r="J108">
            <v>21416</v>
          </cell>
          <cell r="K108">
            <v>2261859</v>
          </cell>
          <cell r="L108">
            <v>1872523</v>
          </cell>
          <cell r="M108">
            <v>62033</v>
          </cell>
          <cell r="N108">
            <v>388481</v>
          </cell>
          <cell r="O108">
            <v>3668</v>
          </cell>
          <cell r="P108">
            <v>333262</v>
          </cell>
          <cell r="Q108">
            <v>200908</v>
          </cell>
          <cell r="R108">
            <v>193085</v>
          </cell>
          <cell r="S108">
            <v>6352</v>
          </cell>
          <cell r="T108">
            <v>9926</v>
          </cell>
          <cell r="U108">
            <v>1411</v>
          </cell>
          <cell r="V108">
            <v>0</v>
          </cell>
          <cell r="W108">
            <v>7823</v>
          </cell>
          <cell r="X108">
            <v>832</v>
          </cell>
          <cell r="Y108">
            <v>90157</v>
          </cell>
          <cell r="Z108">
            <v>15463</v>
          </cell>
          <cell r="AA108">
            <v>943</v>
          </cell>
          <cell r="AC108">
            <v>3305</v>
          </cell>
          <cell r="AD108">
            <v>1146</v>
          </cell>
          <cell r="AE108">
            <v>0</v>
          </cell>
          <cell r="AF108">
            <v>360798</v>
          </cell>
          <cell r="AG108">
            <v>359203</v>
          </cell>
          <cell r="AH108">
            <v>365</v>
          </cell>
          <cell r="AI108">
            <v>21091924353</v>
          </cell>
          <cell r="AJ108">
            <v>8730233466</v>
          </cell>
          <cell r="AM108">
            <v>3267347769</v>
          </cell>
          <cell r="AN108">
            <v>760724559</v>
          </cell>
          <cell r="AO108">
            <v>48465615</v>
          </cell>
          <cell r="AP108">
            <v>544023083</v>
          </cell>
          <cell r="AQ108">
            <v>0</v>
          </cell>
          <cell r="AR108">
            <v>29926241</v>
          </cell>
          <cell r="AS108">
            <v>3546639213</v>
          </cell>
          <cell r="AT108">
            <v>2613903352</v>
          </cell>
          <cell r="AU108">
            <v>237003851</v>
          </cell>
          <cell r="AV108">
            <v>549865647</v>
          </cell>
          <cell r="AW108">
            <v>79216824</v>
          </cell>
          <cell r="AX108">
            <v>743140930</v>
          </cell>
          <cell r="AY108">
            <v>8718569972</v>
          </cell>
          <cell r="AZ108">
            <v>6966805710</v>
          </cell>
          <cell r="BA108">
            <v>289194748</v>
          </cell>
          <cell r="BB108">
            <v>850202349</v>
          </cell>
          <cell r="BC108">
            <v>95381743</v>
          </cell>
          <cell r="BD108">
            <v>0</v>
          </cell>
          <cell r="BE108">
            <v>1751764262</v>
          </cell>
          <cell r="BF108">
            <v>189104758</v>
          </cell>
          <cell r="BG108">
            <v>2327953046</v>
          </cell>
          <cell r="BH108">
            <v>1164585336</v>
          </cell>
          <cell r="BI108">
            <v>101248987</v>
          </cell>
          <cell r="BK108">
            <v>83995380</v>
          </cell>
          <cell r="BL108">
            <v>45398767</v>
          </cell>
          <cell r="BM108">
            <v>0</v>
          </cell>
          <cell r="BN108">
            <v>1315167869</v>
          </cell>
          <cell r="BO108">
            <v>1268488119</v>
          </cell>
          <cell r="BP108">
            <v>31536000</v>
          </cell>
        </row>
        <row r="110">
          <cell r="BG110">
            <v>2327953046</v>
          </cell>
        </row>
      </sheetData>
      <sheetData sheetId="2">
        <row r="1">
          <cell r="B1" t="str">
            <v>Код МО</v>
          </cell>
          <cell r="E1" t="str">
            <v>ОБЪЕМЫ ПО ДИСПАНСЕРИЗАЦИИ ОПРЕДЕЛЕННЫХ ГРУПП ВЗРОСЛОГО НАСЕЛЕНИЯ (I ЭТАП)</v>
          </cell>
          <cell r="F1" t="str">
            <v>ФИНАНСОВОЕ ОБЕСПЕЧЕНИЕ  ОБЪЕМОВ ДИСПАНСЕРИЗАЦИИ ОПРЕДЕЛЕННЫХ ГРУПП ВЗРОСЛОГО НАСЕЛЕНИЯ (I ЭТАП)</v>
          </cell>
          <cell r="G1" t="str">
            <v>ОБЪЕМЫ ПО УГЛУБЛЕННОЙ ДИСПАНСЕРИЗАЦИИ (1 ЭТАП)</v>
          </cell>
          <cell r="H1" t="str">
            <v>ФИНАНСОВОЕ ОБЕСПЕЧЕНИЕ  ОБЪЕМОВ ПО УГЛУБЛЕННОЙ ДИСПАНСЕРИЗАЦИИ (1 ЭТАП)</v>
          </cell>
          <cell r="I1" t="str">
            <v>ОБЪЕМЫ ДИСПАНСЕРИЗАЦИИ ДЕТЕЙ-СИРОТ И ДЕТЕЙ, НАХОДЯЩИХСЯ В ПАТРОНАТНЫХ СЕМЬЯХ</v>
          </cell>
          <cell r="J1" t="str">
            <v>ФИНАНСОВОЕ ОБЕСПЕЧЕНИЕ ОБЪЕМОВ ДИСПАНСЕРИЗАЦИИ ДЕТЕЙ-СИРОТ И ДЕТЕЙ, НАХОДЯЩИХСЯ В ПАТРОНАТНЫХ СЕМЬЯХ</v>
          </cell>
          <cell r="K1" t="str">
            <v>Дипансеризация для оценки репродуктивного здоровья мужчин 1 этап</v>
          </cell>
          <cell r="L1" t="str">
            <v>ФО Дипансеризации для оценки репродукт здоровья мужчин 1 этап</v>
          </cell>
          <cell r="M1" t="str">
            <v>Дипансеризация для оценки репродуктивного здоровья женщин 1 этап</v>
          </cell>
          <cell r="N1" t="str">
            <v>ФО Дипансеризации для оценки репродукт здоровья женщин 1 этап</v>
          </cell>
          <cell r="O1" t="str">
            <v>ВСЕГО Дипансеризация для оценки репродуктивного здоровья мужчин и женщин 1 этап</v>
          </cell>
          <cell r="P1" t="str">
            <v>ВСЕГО ФО Дипансеризации для оценки репродукт здоровья мужчин и женщин 1 этап</v>
          </cell>
          <cell r="Q1" t="str">
            <v>ОБЪЕМЫ ПО МЕДИЦИНСКИМ ОСМОТРАМ ВЗРОСЛОГО НАСЕЛЕНИЯ</v>
          </cell>
          <cell r="R1" t="str">
            <v>ФИНАНСОВОЕ ОБЕСПЕЧЕНИЕ ОБЪЕМОВ ПО МЕДИЦИНСКИМ ОСМОТРАМ ВЗРОСЛОГО НАСЕЛЕНИЯ</v>
          </cell>
          <cell r="S1" t="str">
            <v>ОБЪЕМЫ ПО МЕДИЦИНСКИМ ОСМОТРАМ НЕСОВЕРШЕННОЛЕТНИХ</v>
          </cell>
          <cell r="T1" t="str">
            <v>ФИНАНСОВОЕ ОБЕСПЕЧЕНИЕ ОБЪЕМОВ МЕДИЦИНСКИХ ОСМОТРОВ НЕСОВЕРШЕННОЛЕТНИХ</v>
          </cell>
          <cell r="U1" t="str">
            <v>ОБЪЕМЫ ЦАОП</v>
          </cell>
          <cell r="V1" t="str">
            <v>ФИНАНСОВОЕ ПОСЕЩЕНИЕ ОБЪЕМОВ ЦАОП</v>
          </cell>
          <cell r="W1" t="str">
            <v xml:space="preserve"> ОБЪЕМЫ ПО ПОСЕЩЕНИЯМ  в ФАП(ах)</v>
          </cell>
          <cell r="X1" t="str">
            <v>ФИНАНСОВОЕ ОБЕСПЕЧЕНИЕ ПОСЕЩЕНИЙ в ФАП(ах)</v>
          </cell>
          <cell r="AA1" t="str">
            <v>ОБЪЕМЫ Посещений с проведением денситометрии 2024г.</v>
          </cell>
          <cell r="AB1" t="str">
            <v>ФИНАНСОВОЕ ОБЕСПЕЧЕНИЕ Посещений с проведением денситометрии 2024г.</v>
          </cell>
          <cell r="AC1" t="str">
            <v>ИТОГО ОБЪЕМОВ ПОСЕЩЕНИЙ С ПРОФИЛАКТИЧЕСКОЙ ЦЕЛЬЮ</v>
          </cell>
          <cell r="AD1" t="str">
            <v>ИТОГО ФИНАНСОВОЕ ОБЕСПЕЧЕНИЕ ОБЪЕМОВ ПОСЕЩЕНИЙ С ПРОФИЛАКТИЧЕСКОЙ ЦЕЛЬЮ</v>
          </cell>
        </row>
        <row r="6">
          <cell r="E6" t="str">
            <v>DISP_I_V</v>
          </cell>
          <cell r="G6" t="str">
            <v>DISP_UGL_V</v>
          </cell>
          <cell r="H6" t="str">
            <v>DISP_UGL_S</v>
          </cell>
          <cell r="I6" t="str">
            <v>DISP_DETSIR_V</v>
          </cell>
          <cell r="Q6" t="str">
            <v>MEDOS_VZ_V</v>
          </cell>
          <cell r="S6" t="str">
            <v>MEDOS_NESOV_V</v>
          </cell>
          <cell r="U6" t="str">
            <v>CAOP_V</v>
          </cell>
          <cell r="V6" t="str">
            <v>CAOP_S</v>
          </cell>
          <cell r="AA6" t="str">
            <v>DENSITO_V</v>
          </cell>
          <cell r="AB6" t="str">
            <v>DENSITO_S</v>
          </cell>
          <cell r="AC6" t="str">
            <v>PROF_ITOG_V</v>
          </cell>
        </row>
        <row r="7">
          <cell r="B7" t="str">
            <v>X1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AC7">
            <v>143320</v>
          </cell>
          <cell r="AD7">
            <v>66736925</v>
          </cell>
        </row>
        <row r="8">
          <cell r="B8" t="str">
            <v>X5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C8">
            <v>50600</v>
          </cell>
          <cell r="AD8">
            <v>23472599</v>
          </cell>
        </row>
        <row r="9">
          <cell r="B9" t="str">
            <v>XH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96</v>
          </cell>
          <cell r="J9">
            <v>492606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AC9">
            <v>53338</v>
          </cell>
          <cell r="AD9">
            <v>22643885</v>
          </cell>
        </row>
        <row r="10">
          <cell r="B10" t="str">
            <v>XP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AC10">
            <v>49240</v>
          </cell>
          <cell r="AD10">
            <v>22808252</v>
          </cell>
        </row>
        <row r="11">
          <cell r="B11" t="str">
            <v>X9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AA11">
            <v>3500</v>
          </cell>
          <cell r="AB11">
            <v>3200470</v>
          </cell>
          <cell r="AC11">
            <v>30000</v>
          </cell>
          <cell r="AD11">
            <v>11914591</v>
          </cell>
        </row>
        <row r="12">
          <cell r="B12" t="str">
            <v>X3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AC12">
            <v>7800</v>
          </cell>
          <cell r="AD12">
            <v>2425566</v>
          </cell>
        </row>
        <row r="13">
          <cell r="B13" t="str">
            <v>YA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AA13">
            <v>1050</v>
          </cell>
          <cell r="AB13">
            <v>960141</v>
          </cell>
          <cell r="AC13">
            <v>13070</v>
          </cell>
          <cell r="AD13">
            <v>5672510</v>
          </cell>
        </row>
        <row r="14">
          <cell r="B14" t="str">
            <v>YN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AC14">
            <v>400</v>
          </cell>
          <cell r="AD14">
            <v>188052</v>
          </cell>
        </row>
        <row r="15">
          <cell r="B15" t="str">
            <v>Y6</v>
          </cell>
          <cell r="E15">
            <v>24633</v>
          </cell>
          <cell r="F15">
            <v>58633824</v>
          </cell>
          <cell r="G15">
            <v>3377</v>
          </cell>
          <cell r="H15">
            <v>3976075</v>
          </cell>
          <cell r="I15">
            <v>265</v>
          </cell>
          <cell r="J15">
            <v>1485855</v>
          </cell>
          <cell r="K15">
            <v>2844</v>
          </cell>
          <cell r="L15">
            <v>427880</v>
          </cell>
          <cell r="M15">
            <v>4774</v>
          </cell>
          <cell r="N15">
            <v>5010335</v>
          </cell>
          <cell r="O15">
            <v>7618</v>
          </cell>
          <cell r="P15">
            <v>5438215</v>
          </cell>
          <cell r="Q15">
            <v>7989</v>
          </cell>
          <cell r="R15">
            <v>17595365</v>
          </cell>
          <cell r="S15">
            <v>12680</v>
          </cell>
          <cell r="T15">
            <v>28742204</v>
          </cell>
          <cell r="U15">
            <v>325</v>
          </cell>
          <cell r="V15">
            <v>148987</v>
          </cell>
          <cell r="W15">
            <v>0</v>
          </cell>
          <cell r="X15">
            <v>0</v>
          </cell>
          <cell r="AC15">
            <v>167270</v>
          </cell>
          <cell r="AD15">
            <v>158117850</v>
          </cell>
        </row>
        <row r="16">
          <cell r="B16" t="str">
            <v>YS</v>
          </cell>
          <cell r="E16">
            <v>53017</v>
          </cell>
          <cell r="F16">
            <v>126196137</v>
          </cell>
          <cell r="G16">
            <v>7269</v>
          </cell>
          <cell r="H16">
            <v>8558521</v>
          </cell>
          <cell r="I16">
            <v>320</v>
          </cell>
          <cell r="J16">
            <v>1794240</v>
          </cell>
          <cell r="K16">
            <v>5549</v>
          </cell>
          <cell r="L16">
            <v>834847</v>
          </cell>
          <cell r="M16">
            <v>10439</v>
          </cell>
          <cell r="N16">
            <v>11191017</v>
          </cell>
          <cell r="O16">
            <v>15988</v>
          </cell>
          <cell r="P16">
            <v>12025864</v>
          </cell>
          <cell r="Q16">
            <v>17196</v>
          </cell>
          <cell r="R16">
            <v>37873312</v>
          </cell>
          <cell r="S16">
            <v>22525</v>
          </cell>
          <cell r="T16">
            <v>51058214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AC16">
            <v>417268</v>
          </cell>
          <cell r="AD16">
            <v>349951491</v>
          </cell>
        </row>
        <row r="17">
          <cell r="B17" t="str">
            <v>Y5</v>
          </cell>
          <cell r="E17">
            <v>47317</v>
          </cell>
          <cell r="F17">
            <v>112628452</v>
          </cell>
          <cell r="G17">
            <v>6487</v>
          </cell>
          <cell r="H17">
            <v>7637794</v>
          </cell>
          <cell r="I17">
            <v>180</v>
          </cell>
          <cell r="J17">
            <v>1009260</v>
          </cell>
          <cell r="K17">
            <v>5381</v>
          </cell>
          <cell r="L17">
            <v>809571</v>
          </cell>
          <cell r="M17">
            <v>8866</v>
          </cell>
          <cell r="N17">
            <v>9156162</v>
          </cell>
          <cell r="O17">
            <v>14247</v>
          </cell>
          <cell r="P17">
            <v>9965733</v>
          </cell>
          <cell r="Q17">
            <v>15348</v>
          </cell>
          <cell r="R17">
            <v>33803187</v>
          </cell>
          <cell r="S17">
            <v>28669</v>
          </cell>
          <cell r="T17">
            <v>64985036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AC17">
            <v>361236</v>
          </cell>
          <cell r="AD17">
            <v>323576685</v>
          </cell>
        </row>
        <row r="18">
          <cell r="B18" t="str">
            <v>Y3</v>
          </cell>
          <cell r="E18">
            <v>42370</v>
          </cell>
          <cell r="F18">
            <v>100853129</v>
          </cell>
          <cell r="G18">
            <v>5809</v>
          </cell>
          <cell r="H18">
            <v>6839517</v>
          </cell>
          <cell r="I18">
            <v>56</v>
          </cell>
          <cell r="J18">
            <v>313992</v>
          </cell>
          <cell r="K18">
            <v>4650</v>
          </cell>
          <cell r="L18">
            <v>699593</v>
          </cell>
          <cell r="M18">
            <v>6909</v>
          </cell>
          <cell r="N18">
            <v>6962841</v>
          </cell>
          <cell r="O18">
            <v>11559</v>
          </cell>
          <cell r="P18">
            <v>7662434</v>
          </cell>
          <cell r="Q18">
            <v>14276</v>
          </cell>
          <cell r="R18">
            <v>31442161</v>
          </cell>
          <cell r="S18">
            <v>4335</v>
          </cell>
          <cell r="T18">
            <v>9826298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C18">
            <v>227002</v>
          </cell>
          <cell r="AD18">
            <v>214498890</v>
          </cell>
        </row>
        <row r="19">
          <cell r="B19" t="str">
            <v>Y9</v>
          </cell>
          <cell r="E19">
            <v>60614</v>
          </cell>
          <cell r="F19">
            <v>144279244</v>
          </cell>
          <cell r="G19">
            <v>8310</v>
          </cell>
          <cell r="H19">
            <v>9637286</v>
          </cell>
          <cell r="I19">
            <v>0</v>
          </cell>
          <cell r="J19">
            <v>0</v>
          </cell>
          <cell r="K19">
            <v>6510</v>
          </cell>
          <cell r="L19">
            <v>979430</v>
          </cell>
          <cell r="M19">
            <v>10818</v>
          </cell>
          <cell r="N19">
            <v>11002994</v>
          </cell>
          <cell r="O19">
            <v>17328</v>
          </cell>
          <cell r="P19">
            <v>11982424</v>
          </cell>
          <cell r="Q19">
            <v>19659</v>
          </cell>
          <cell r="R19">
            <v>43297944</v>
          </cell>
          <cell r="S19">
            <v>0</v>
          </cell>
          <cell r="T19">
            <v>0</v>
          </cell>
          <cell r="U19">
            <v>3386</v>
          </cell>
          <cell r="V19">
            <v>1552210</v>
          </cell>
          <cell r="W19">
            <v>0</v>
          </cell>
          <cell r="X19">
            <v>0</v>
          </cell>
          <cell r="AC19">
            <v>290534</v>
          </cell>
          <cell r="AD19">
            <v>282499213</v>
          </cell>
        </row>
        <row r="20">
          <cell r="B20" t="str">
            <v>YE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563</v>
          </cell>
          <cell r="J20">
            <v>3156741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36687</v>
          </cell>
          <cell r="T20">
            <v>83159720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AC20">
            <v>217119</v>
          </cell>
          <cell r="AD20">
            <v>148700120</v>
          </cell>
        </row>
        <row r="21">
          <cell r="B21" t="str">
            <v>YQ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522</v>
          </cell>
          <cell r="J21">
            <v>2926854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21537</v>
          </cell>
          <cell r="T21">
            <v>48818679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AC21">
            <v>102229</v>
          </cell>
          <cell r="AD21">
            <v>79550758</v>
          </cell>
        </row>
        <row r="22">
          <cell r="B22" t="str">
            <v>X4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C22">
            <v>58000</v>
          </cell>
          <cell r="AD22">
            <v>42529622</v>
          </cell>
        </row>
        <row r="23">
          <cell r="B23" t="str">
            <v>RA</v>
          </cell>
          <cell r="E23">
            <v>14952</v>
          </cell>
          <cell r="F23">
            <v>35590181</v>
          </cell>
          <cell r="G23">
            <v>2050</v>
          </cell>
          <cell r="H23">
            <v>2413670</v>
          </cell>
          <cell r="I23">
            <v>0</v>
          </cell>
          <cell r="J23">
            <v>0</v>
          </cell>
          <cell r="K23">
            <v>1669</v>
          </cell>
          <cell r="L23">
            <v>251101</v>
          </cell>
          <cell r="M23">
            <v>2143</v>
          </cell>
          <cell r="N23">
            <v>2212817</v>
          </cell>
          <cell r="O23">
            <v>3812</v>
          </cell>
          <cell r="P23">
            <v>2463918</v>
          </cell>
          <cell r="Q23">
            <v>4849</v>
          </cell>
          <cell r="R23">
            <v>10679675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C23">
            <v>87999</v>
          </cell>
          <cell r="AD23">
            <v>74800440</v>
          </cell>
        </row>
        <row r="24">
          <cell r="B24" t="str">
            <v>RB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AC24">
            <v>18500</v>
          </cell>
          <cell r="AD24">
            <v>13572895</v>
          </cell>
        </row>
        <row r="25">
          <cell r="B25" t="str">
            <v>YR</v>
          </cell>
          <cell r="E25">
            <v>700</v>
          </cell>
          <cell r="F25">
            <v>1666207</v>
          </cell>
          <cell r="G25">
            <v>96</v>
          </cell>
          <cell r="H25">
            <v>113030</v>
          </cell>
          <cell r="I25">
            <v>0</v>
          </cell>
          <cell r="J25">
            <v>0</v>
          </cell>
          <cell r="K25">
            <v>66</v>
          </cell>
          <cell r="L25">
            <v>9930</v>
          </cell>
          <cell r="M25">
            <v>86</v>
          </cell>
          <cell r="N25">
            <v>84168</v>
          </cell>
          <cell r="O25">
            <v>152</v>
          </cell>
          <cell r="P25">
            <v>94098</v>
          </cell>
          <cell r="Q25">
            <v>227</v>
          </cell>
          <cell r="R25">
            <v>499956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AC25">
            <v>3000</v>
          </cell>
          <cell r="AD25">
            <v>3092266</v>
          </cell>
        </row>
        <row r="26">
          <cell r="B26" t="str">
            <v>RH</v>
          </cell>
          <cell r="E26">
            <v>1122</v>
          </cell>
          <cell r="F26">
            <v>2670692</v>
          </cell>
          <cell r="G26">
            <v>154</v>
          </cell>
          <cell r="H26">
            <v>181320</v>
          </cell>
          <cell r="I26">
            <v>0</v>
          </cell>
          <cell r="J26">
            <v>0</v>
          </cell>
          <cell r="K26">
            <v>168</v>
          </cell>
          <cell r="L26">
            <v>25276</v>
          </cell>
          <cell r="M26">
            <v>132</v>
          </cell>
          <cell r="N26">
            <v>128124</v>
          </cell>
          <cell r="O26">
            <v>300</v>
          </cell>
          <cell r="P26">
            <v>153400</v>
          </cell>
          <cell r="Q26">
            <v>364</v>
          </cell>
          <cell r="R26">
            <v>801691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AC26">
            <v>3302</v>
          </cell>
          <cell r="AD26">
            <v>4436943</v>
          </cell>
        </row>
        <row r="27">
          <cell r="B27" t="str">
            <v>R7</v>
          </cell>
          <cell r="E27">
            <v>32961</v>
          </cell>
          <cell r="F27">
            <v>78456927</v>
          </cell>
          <cell r="G27">
            <v>4519</v>
          </cell>
          <cell r="H27">
            <v>5254230</v>
          </cell>
          <cell r="I27">
            <v>116</v>
          </cell>
          <cell r="J27">
            <v>650412</v>
          </cell>
          <cell r="K27">
            <v>3155</v>
          </cell>
          <cell r="L27">
            <v>474670</v>
          </cell>
          <cell r="M27">
            <v>4880</v>
          </cell>
          <cell r="N27">
            <v>4815621</v>
          </cell>
          <cell r="O27">
            <v>8035</v>
          </cell>
          <cell r="P27">
            <v>5290291</v>
          </cell>
          <cell r="Q27">
            <v>10692</v>
          </cell>
          <cell r="R27">
            <v>23548584</v>
          </cell>
          <cell r="S27">
            <v>2199</v>
          </cell>
          <cell r="T27">
            <v>4984551</v>
          </cell>
          <cell r="U27">
            <v>8280</v>
          </cell>
          <cell r="V27">
            <v>3795718</v>
          </cell>
          <cell r="W27">
            <v>0</v>
          </cell>
          <cell r="X27">
            <v>0</v>
          </cell>
          <cell r="AC27">
            <v>140296</v>
          </cell>
          <cell r="AD27">
            <v>151824595</v>
          </cell>
        </row>
        <row r="28">
          <cell r="B28" t="str">
            <v>R2</v>
          </cell>
          <cell r="E28">
            <v>21949</v>
          </cell>
          <cell r="F28">
            <v>52245110</v>
          </cell>
          <cell r="G28">
            <v>3009</v>
          </cell>
          <cell r="H28">
            <v>3232002</v>
          </cell>
          <cell r="I28">
            <v>83</v>
          </cell>
          <cell r="J28">
            <v>465381</v>
          </cell>
          <cell r="K28">
            <v>2337</v>
          </cell>
          <cell r="L28">
            <v>351602</v>
          </cell>
          <cell r="M28">
            <v>3182</v>
          </cell>
          <cell r="N28">
            <v>3179189</v>
          </cell>
          <cell r="O28">
            <v>5519</v>
          </cell>
          <cell r="P28">
            <v>3530791</v>
          </cell>
          <cell r="Q28">
            <v>7119</v>
          </cell>
          <cell r="R28">
            <v>15679234</v>
          </cell>
          <cell r="S28">
            <v>2123</v>
          </cell>
          <cell r="T28">
            <v>4812279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AC28">
            <v>100386</v>
          </cell>
          <cell r="AD28">
            <v>103934794</v>
          </cell>
        </row>
        <row r="29">
          <cell r="B29" t="str">
            <v>R5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280</v>
          </cell>
          <cell r="J29">
            <v>1569960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27768</v>
          </cell>
          <cell r="T29">
            <v>62942707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AC29">
            <v>122837</v>
          </cell>
          <cell r="AD29">
            <v>97388175</v>
          </cell>
        </row>
        <row r="30">
          <cell r="B30" t="str">
            <v>C1</v>
          </cell>
          <cell r="E30">
            <v>2941</v>
          </cell>
          <cell r="F30">
            <v>7000450</v>
          </cell>
          <cell r="G30">
            <v>403</v>
          </cell>
          <cell r="H30">
            <v>474492</v>
          </cell>
          <cell r="I30">
            <v>58</v>
          </cell>
          <cell r="J30">
            <v>325206</v>
          </cell>
          <cell r="K30">
            <v>295</v>
          </cell>
          <cell r="L30">
            <v>44383</v>
          </cell>
          <cell r="M30">
            <v>345</v>
          </cell>
          <cell r="N30">
            <v>349550</v>
          </cell>
          <cell r="O30">
            <v>640</v>
          </cell>
          <cell r="P30">
            <v>393933</v>
          </cell>
          <cell r="Q30">
            <v>954</v>
          </cell>
          <cell r="R30">
            <v>2101136</v>
          </cell>
          <cell r="S30">
            <v>1182</v>
          </cell>
          <cell r="T30">
            <v>2679281</v>
          </cell>
          <cell r="U30">
            <v>0</v>
          </cell>
          <cell r="V30">
            <v>0</v>
          </cell>
          <cell r="W30">
            <v>2846</v>
          </cell>
          <cell r="X30">
            <v>2603435</v>
          </cell>
          <cell r="AC30">
            <v>19205</v>
          </cell>
          <cell r="AD30">
            <v>19470734</v>
          </cell>
        </row>
        <row r="31">
          <cell r="B31" t="str">
            <v>C2</v>
          </cell>
          <cell r="E31">
            <v>4429</v>
          </cell>
          <cell r="F31">
            <v>10542330</v>
          </cell>
          <cell r="G31">
            <v>607</v>
          </cell>
          <cell r="H31">
            <v>714682</v>
          </cell>
          <cell r="I31">
            <v>50</v>
          </cell>
          <cell r="J31">
            <v>280350</v>
          </cell>
          <cell r="K31">
            <v>444</v>
          </cell>
          <cell r="L31">
            <v>66800</v>
          </cell>
          <cell r="M31">
            <v>615</v>
          </cell>
          <cell r="N31">
            <v>631770</v>
          </cell>
          <cell r="O31">
            <v>1059</v>
          </cell>
          <cell r="P31">
            <v>698570</v>
          </cell>
          <cell r="Q31">
            <v>1437</v>
          </cell>
          <cell r="R31">
            <v>3164919</v>
          </cell>
          <cell r="S31">
            <v>2231</v>
          </cell>
          <cell r="T31">
            <v>5057087</v>
          </cell>
          <cell r="U31">
            <v>0</v>
          </cell>
          <cell r="V31">
            <v>0</v>
          </cell>
          <cell r="W31">
            <v>2320</v>
          </cell>
          <cell r="X31">
            <v>2122266</v>
          </cell>
          <cell r="AC31">
            <v>32285</v>
          </cell>
          <cell r="AD31">
            <v>30147304</v>
          </cell>
        </row>
        <row r="32">
          <cell r="B32" t="str">
            <v>C3</v>
          </cell>
          <cell r="E32">
            <v>2162</v>
          </cell>
          <cell r="F32">
            <v>5146199</v>
          </cell>
          <cell r="G32">
            <v>296</v>
          </cell>
          <cell r="H32">
            <v>348510</v>
          </cell>
          <cell r="I32">
            <v>38</v>
          </cell>
          <cell r="J32">
            <v>213066</v>
          </cell>
          <cell r="K32">
            <v>193</v>
          </cell>
          <cell r="L32">
            <v>29037</v>
          </cell>
          <cell r="M32">
            <v>246</v>
          </cell>
          <cell r="N32">
            <v>248006</v>
          </cell>
          <cell r="O32">
            <v>439</v>
          </cell>
          <cell r="P32">
            <v>277043</v>
          </cell>
          <cell r="Q32">
            <v>701</v>
          </cell>
          <cell r="R32">
            <v>1543917</v>
          </cell>
          <cell r="S32">
            <v>737</v>
          </cell>
          <cell r="T32">
            <v>1670584</v>
          </cell>
          <cell r="U32">
            <v>0</v>
          </cell>
          <cell r="V32">
            <v>0</v>
          </cell>
          <cell r="W32">
            <v>1765</v>
          </cell>
          <cell r="X32">
            <v>1614569</v>
          </cell>
          <cell r="AC32">
            <v>17500</v>
          </cell>
          <cell r="AD32">
            <v>15009470</v>
          </cell>
        </row>
        <row r="33">
          <cell r="B33" t="str">
            <v>C4</v>
          </cell>
          <cell r="E33">
            <v>8872</v>
          </cell>
          <cell r="F33">
            <v>21117983</v>
          </cell>
          <cell r="G33">
            <v>1216</v>
          </cell>
          <cell r="H33">
            <v>1431718</v>
          </cell>
          <cell r="I33">
            <v>230</v>
          </cell>
          <cell r="J33">
            <v>1289610</v>
          </cell>
          <cell r="K33">
            <v>929</v>
          </cell>
          <cell r="L33">
            <v>139768</v>
          </cell>
          <cell r="M33">
            <v>1313</v>
          </cell>
          <cell r="N33">
            <v>1331731</v>
          </cell>
          <cell r="O33">
            <v>2242</v>
          </cell>
          <cell r="P33">
            <v>1471499</v>
          </cell>
          <cell r="Q33">
            <v>2878</v>
          </cell>
          <cell r="R33">
            <v>6338648</v>
          </cell>
          <cell r="S33">
            <v>4270</v>
          </cell>
          <cell r="T33">
            <v>9678960</v>
          </cell>
          <cell r="U33">
            <v>0</v>
          </cell>
          <cell r="V33">
            <v>0</v>
          </cell>
          <cell r="W33">
            <v>4571</v>
          </cell>
          <cell r="X33">
            <v>4181414</v>
          </cell>
          <cell r="AC33">
            <v>51311</v>
          </cell>
          <cell r="AD33">
            <v>56084627</v>
          </cell>
        </row>
        <row r="34">
          <cell r="B34" t="str">
            <v>C5</v>
          </cell>
          <cell r="E34">
            <v>8356</v>
          </cell>
          <cell r="F34">
            <v>19889751</v>
          </cell>
          <cell r="G34">
            <v>1146</v>
          </cell>
          <cell r="H34">
            <v>1349300</v>
          </cell>
          <cell r="I34">
            <v>109</v>
          </cell>
          <cell r="J34">
            <v>611163</v>
          </cell>
          <cell r="K34">
            <v>908</v>
          </cell>
          <cell r="L34">
            <v>136609</v>
          </cell>
          <cell r="M34">
            <v>1163</v>
          </cell>
          <cell r="N34">
            <v>1182540</v>
          </cell>
          <cell r="O34">
            <v>2071</v>
          </cell>
          <cell r="P34">
            <v>1319149</v>
          </cell>
          <cell r="Q34">
            <v>2711</v>
          </cell>
          <cell r="R34">
            <v>5970839</v>
          </cell>
          <cell r="S34">
            <v>3699</v>
          </cell>
          <cell r="T34">
            <v>8384654</v>
          </cell>
          <cell r="U34">
            <v>0</v>
          </cell>
          <cell r="V34">
            <v>0</v>
          </cell>
          <cell r="W34">
            <v>6828</v>
          </cell>
          <cell r="X34">
            <v>6246050</v>
          </cell>
          <cell r="AC34">
            <v>49501</v>
          </cell>
          <cell r="AD34">
            <v>53412039</v>
          </cell>
        </row>
        <row r="35">
          <cell r="B35" t="str">
            <v>C6</v>
          </cell>
          <cell r="E35">
            <v>3665</v>
          </cell>
          <cell r="F35">
            <v>8723784</v>
          </cell>
          <cell r="G35">
            <v>502</v>
          </cell>
          <cell r="H35">
            <v>591055</v>
          </cell>
          <cell r="I35">
            <v>54</v>
          </cell>
          <cell r="J35">
            <v>302778</v>
          </cell>
          <cell r="K35">
            <v>348</v>
          </cell>
          <cell r="L35">
            <v>52357</v>
          </cell>
          <cell r="M35">
            <v>446</v>
          </cell>
          <cell r="N35">
            <v>455048</v>
          </cell>
          <cell r="O35">
            <v>794</v>
          </cell>
          <cell r="P35">
            <v>507405</v>
          </cell>
          <cell r="Q35">
            <v>1189</v>
          </cell>
          <cell r="R35">
            <v>2618712</v>
          </cell>
          <cell r="S35">
            <v>1394</v>
          </cell>
          <cell r="T35">
            <v>3159829</v>
          </cell>
          <cell r="U35">
            <v>0</v>
          </cell>
          <cell r="V35">
            <v>0</v>
          </cell>
          <cell r="W35">
            <v>2712</v>
          </cell>
          <cell r="X35">
            <v>2480856</v>
          </cell>
          <cell r="AC35">
            <v>25828</v>
          </cell>
          <cell r="AD35">
            <v>24215990</v>
          </cell>
        </row>
        <row r="36">
          <cell r="B36" t="str">
            <v>C7</v>
          </cell>
          <cell r="E36">
            <v>3410</v>
          </cell>
          <cell r="F36">
            <v>8116808</v>
          </cell>
          <cell r="G36">
            <v>468</v>
          </cell>
          <cell r="H36">
            <v>551023</v>
          </cell>
          <cell r="I36">
            <v>14</v>
          </cell>
          <cell r="J36">
            <v>78498</v>
          </cell>
          <cell r="K36">
            <v>317</v>
          </cell>
          <cell r="L36">
            <v>47693</v>
          </cell>
          <cell r="M36">
            <v>480</v>
          </cell>
          <cell r="N36">
            <v>482539</v>
          </cell>
          <cell r="O36">
            <v>797</v>
          </cell>
          <cell r="P36">
            <v>530232</v>
          </cell>
          <cell r="Q36">
            <v>1106</v>
          </cell>
          <cell r="R36">
            <v>2435909</v>
          </cell>
          <cell r="S36">
            <v>1438</v>
          </cell>
          <cell r="T36">
            <v>3259565</v>
          </cell>
          <cell r="U36">
            <v>0</v>
          </cell>
          <cell r="V36">
            <v>0</v>
          </cell>
          <cell r="W36">
            <v>1805</v>
          </cell>
          <cell r="X36">
            <v>1651160</v>
          </cell>
          <cell r="AC36">
            <v>21691</v>
          </cell>
          <cell r="AD36">
            <v>21450351</v>
          </cell>
        </row>
        <row r="37">
          <cell r="B37" t="str">
            <v>C8</v>
          </cell>
          <cell r="E37">
            <v>4433</v>
          </cell>
          <cell r="F37">
            <v>10551851</v>
          </cell>
          <cell r="G37">
            <v>608</v>
          </cell>
          <cell r="H37">
            <v>715859</v>
          </cell>
          <cell r="I37">
            <v>25</v>
          </cell>
          <cell r="J37">
            <v>140175</v>
          </cell>
          <cell r="K37">
            <v>401</v>
          </cell>
          <cell r="L37">
            <v>60330</v>
          </cell>
          <cell r="M37">
            <v>520</v>
          </cell>
          <cell r="N37">
            <v>520613</v>
          </cell>
          <cell r="O37">
            <v>921</v>
          </cell>
          <cell r="P37">
            <v>580943</v>
          </cell>
          <cell r="Q37">
            <v>1438</v>
          </cell>
          <cell r="R37">
            <v>3167122</v>
          </cell>
          <cell r="S37">
            <v>1606</v>
          </cell>
          <cell r="T37">
            <v>3640377</v>
          </cell>
          <cell r="U37">
            <v>0</v>
          </cell>
          <cell r="V37">
            <v>0</v>
          </cell>
          <cell r="W37">
            <v>2496</v>
          </cell>
          <cell r="X37">
            <v>2283266</v>
          </cell>
          <cell r="AC37">
            <v>23621</v>
          </cell>
          <cell r="AD37">
            <v>25804435</v>
          </cell>
        </row>
        <row r="38">
          <cell r="B38" t="str">
            <v>C9</v>
          </cell>
          <cell r="E38">
            <v>7688</v>
          </cell>
          <cell r="F38">
            <v>18299713</v>
          </cell>
          <cell r="G38">
            <v>1054</v>
          </cell>
          <cell r="H38">
            <v>1240980</v>
          </cell>
          <cell r="I38">
            <v>53</v>
          </cell>
          <cell r="J38">
            <v>297171</v>
          </cell>
          <cell r="K38">
            <v>714</v>
          </cell>
          <cell r="L38">
            <v>107421</v>
          </cell>
          <cell r="M38">
            <v>939</v>
          </cell>
          <cell r="N38">
            <v>948550</v>
          </cell>
          <cell r="O38">
            <v>1653</v>
          </cell>
          <cell r="P38">
            <v>1055971</v>
          </cell>
          <cell r="Q38">
            <v>2493</v>
          </cell>
          <cell r="R38">
            <v>5490705</v>
          </cell>
          <cell r="S38">
            <v>2911</v>
          </cell>
          <cell r="T38">
            <v>6598467</v>
          </cell>
          <cell r="U38">
            <v>0</v>
          </cell>
          <cell r="V38">
            <v>0</v>
          </cell>
          <cell r="W38">
            <v>1212</v>
          </cell>
          <cell r="X38">
            <v>1108701</v>
          </cell>
          <cell r="AC38">
            <v>43383</v>
          </cell>
          <cell r="AD38">
            <v>44158746</v>
          </cell>
        </row>
        <row r="39">
          <cell r="B39" t="str">
            <v>CA</v>
          </cell>
          <cell r="E39">
            <v>3305</v>
          </cell>
          <cell r="F39">
            <v>7866877</v>
          </cell>
          <cell r="G39">
            <v>453</v>
          </cell>
          <cell r="H39">
            <v>533362</v>
          </cell>
          <cell r="I39">
            <v>85</v>
          </cell>
          <cell r="J39">
            <v>476595</v>
          </cell>
          <cell r="K39">
            <v>314</v>
          </cell>
          <cell r="L39">
            <v>47241</v>
          </cell>
          <cell r="M39">
            <v>397</v>
          </cell>
          <cell r="N39">
            <v>401525</v>
          </cell>
          <cell r="O39">
            <v>711</v>
          </cell>
          <cell r="P39">
            <v>448766</v>
          </cell>
          <cell r="Q39">
            <v>1072</v>
          </cell>
          <cell r="R39">
            <v>2361025</v>
          </cell>
          <cell r="S39">
            <v>1415</v>
          </cell>
          <cell r="T39">
            <v>3207431</v>
          </cell>
          <cell r="U39">
            <v>0</v>
          </cell>
          <cell r="V39">
            <v>0</v>
          </cell>
          <cell r="W39">
            <v>2815</v>
          </cell>
          <cell r="X39">
            <v>2575078</v>
          </cell>
          <cell r="AC39">
            <v>21933</v>
          </cell>
          <cell r="AD39">
            <v>22061488</v>
          </cell>
        </row>
        <row r="40">
          <cell r="B40" t="str">
            <v>CB</v>
          </cell>
          <cell r="E40">
            <v>20354</v>
          </cell>
          <cell r="F40">
            <v>48448539</v>
          </cell>
          <cell r="G40">
            <v>2790</v>
          </cell>
          <cell r="H40">
            <v>3284946</v>
          </cell>
          <cell r="I40">
            <v>403</v>
          </cell>
          <cell r="J40">
            <v>2259621</v>
          </cell>
          <cell r="K40">
            <v>2058</v>
          </cell>
          <cell r="L40">
            <v>309626</v>
          </cell>
          <cell r="M40">
            <v>2968</v>
          </cell>
          <cell r="N40">
            <v>3018405</v>
          </cell>
          <cell r="O40">
            <v>5026</v>
          </cell>
          <cell r="P40">
            <v>3328031</v>
          </cell>
          <cell r="Q40">
            <v>6602</v>
          </cell>
          <cell r="R40">
            <v>14540568</v>
          </cell>
          <cell r="S40">
            <v>10623</v>
          </cell>
          <cell r="T40">
            <v>24079530</v>
          </cell>
          <cell r="U40">
            <v>0</v>
          </cell>
          <cell r="V40">
            <v>0</v>
          </cell>
          <cell r="W40">
            <v>1764</v>
          </cell>
          <cell r="X40">
            <v>1613654</v>
          </cell>
          <cell r="AC40">
            <v>88351</v>
          </cell>
          <cell r="AD40">
            <v>114412479</v>
          </cell>
        </row>
        <row r="41">
          <cell r="B41" t="str">
            <v>CE</v>
          </cell>
          <cell r="E41">
            <v>3940</v>
          </cell>
          <cell r="F41">
            <v>9378365</v>
          </cell>
          <cell r="G41">
            <v>540</v>
          </cell>
          <cell r="H41">
            <v>635796</v>
          </cell>
          <cell r="I41">
            <v>174</v>
          </cell>
          <cell r="J41">
            <v>975618</v>
          </cell>
          <cell r="K41">
            <v>321</v>
          </cell>
          <cell r="L41">
            <v>48294</v>
          </cell>
          <cell r="M41">
            <v>415</v>
          </cell>
          <cell r="N41">
            <v>419599</v>
          </cell>
          <cell r="O41">
            <v>736</v>
          </cell>
          <cell r="P41">
            <v>467893</v>
          </cell>
          <cell r="Q41">
            <v>1278</v>
          </cell>
          <cell r="R41">
            <v>2814730</v>
          </cell>
          <cell r="S41">
            <v>1770</v>
          </cell>
          <cell r="T41">
            <v>4012122</v>
          </cell>
          <cell r="U41">
            <v>0</v>
          </cell>
          <cell r="V41">
            <v>0</v>
          </cell>
          <cell r="W41">
            <v>2419</v>
          </cell>
          <cell r="X41">
            <v>2212829</v>
          </cell>
          <cell r="AC41">
            <v>16290</v>
          </cell>
          <cell r="AD41">
            <v>22824224</v>
          </cell>
        </row>
        <row r="42">
          <cell r="B42" t="str">
            <v>CF</v>
          </cell>
          <cell r="E42">
            <v>20992</v>
          </cell>
          <cell r="F42">
            <v>49967167</v>
          </cell>
          <cell r="G42">
            <v>2878</v>
          </cell>
          <cell r="H42">
            <v>3388557</v>
          </cell>
          <cell r="I42">
            <v>255</v>
          </cell>
          <cell r="J42">
            <v>1429785</v>
          </cell>
          <cell r="K42">
            <v>2100</v>
          </cell>
          <cell r="L42">
            <v>315945</v>
          </cell>
          <cell r="M42">
            <v>3011</v>
          </cell>
          <cell r="N42">
            <v>3020310</v>
          </cell>
          <cell r="O42">
            <v>5111</v>
          </cell>
          <cell r="P42">
            <v>3336255</v>
          </cell>
          <cell r="Q42">
            <v>6809</v>
          </cell>
          <cell r="R42">
            <v>14996475</v>
          </cell>
          <cell r="S42">
            <v>11373</v>
          </cell>
          <cell r="T42">
            <v>25779581</v>
          </cell>
          <cell r="U42">
            <v>0</v>
          </cell>
          <cell r="V42">
            <v>0</v>
          </cell>
          <cell r="W42">
            <v>5539</v>
          </cell>
          <cell r="X42">
            <v>5066911</v>
          </cell>
          <cell r="AC42">
            <v>126949</v>
          </cell>
          <cell r="AD42">
            <v>132398062</v>
          </cell>
        </row>
        <row r="43">
          <cell r="B43" t="str">
            <v>CH</v>
          </cell>
          <cell r="E43">
            <v>19673</v>
          </cell>
          <cell r="F43">
            <v>46827557</v>
          </cell>
          <cell r="G43">
            <v>2697</v>
          </cell>
          <cell r="H43">
            <v>3175448</v>
          </cell>
          <cell r="I43">
            <v>105</v>
          </cell>
          <cell r="J43">
            <v>588735</v>
          </cell>
          <cell r="K43">
            <v>2143</v>
          </cell>
          <cell r="L43">
            <v>322414</v>
          </cell>
          <cell r="M43">
            <v>3073</v>
          </cell>
          <cell r="N43">
            <v>3107878</v>
          </cell>
          <cell r="O43">
            <v>5216</v>
          </cell>
          <cell r="P43">
            <v>3430292</v>
          </cell>
          <cell r="Q43">
            <v>6380</v>
          </cell>
          <cell r="R43">
            <v>14051624</v>
          </cell>
          <cell r="S43">
            <v>11112</v>
          </cell>
          <cell r="T43">
            <v>25187963</v>
          </cell>
          <cell r="U43">
            <v>0</v>
          </cell>
          <cell r="V43">
            <v>0</v>
          </cell>
          <cell r="W43">
            <v>2208</v>
          </cell>
          <cell r="X43">
            <v>2019812</v>
          </cell>
          <cell r="AC43">
            <v>59308</v>
          </cell>
          <cell r="AD43">
            <v>102159036</v>
          </cell>
        </row>
        <row r="44">
          <cell r="B44" t="str">
            <v>CI</v>
          </cell>
          <cell r="E44">
            <v>15817</v>
          </cell>
          <cell r="F44">
            <v>37649137</v>
          </cell>
          <cell r="G44">
            <v>2168</v>
          </cell>
          <cell r="H44">
            <v>2540053</v>
          </cell>
          <cell r="I44">
            <v>144</v>
          </cell>
          <cell r="J44">
            <v>807408</v>
          </cell>
          <cell r="K44">
            <v>1578</v>
          </cell>
          <cell r="L44">
            <v>237410</v>
          </cell>
          <cell r="M44">
            <v>2191</v>
          </cell>
          <cell r="N44">
            <v>2200033</v>
          </cell>
          <cell r="O44">
            <v>3769</v>
          </cell>
          <cell r="P44">
            <v>2437443</v>
          </cell>
          <cell r="Q44">
            <v>5138</v>
          </cell>
          <cell r="R44">
            <v>11316183</v>
          </cell>
          <cell r="S44">
            <v>10199</v>
          </cell>
          <cell r="T44">
            <v>23118434</v>
          </cell>
          <cell r="U44">
            <v>1025</v>
          </cell>
          <cell r="V44">
            <v>469881</v>
          </cell>
          <cell r="W44">
            <v>3131</v>
          </cell>
          <cell r="X44">
            <v>2864145</v>
          </cell>
          <cell r="AC44">
            <v>114022</v>
          </cell>
          <cell r="AD44">
            <v>108452290</v>
          </cell>
        </row>
        <row r="45">
          <cell r="B45" t="str">
            <v>CJ</v>
          </cell>
          <cell r="E45">
            <v>21495</v>
          </cell>
          <cell r="F45">
            <v>51164456</v>
          </cell>
          <cell r="G45">
            <v>2947</v>
          </cell>
          <cell r="H45">
            <v>3469798</v>
          </cell>
          <cell r="I45">
            <v>186</v>
          </cell>
          <cell r="J45">
            <v>1042902</v>
          </cell>
          <cell r="K45">
            <v>2497</v>
          </cell>
          <cell r="L45">
            <v>375674</v>
          </cell>
          <cell r="M45">
            <v>3541</v>
          </cell>
          <cell r="N45">
            <v>3581644</v>
          </cell>
          <cell r="O45">
            <v>6038</v>
          </cell>
          <cell r="P45">
            <v>3957318</v>
          </cell>
          <cell r="Q45">
            <v>6972</v>
          </cell>
          <cell r="R45">
            <v>15355474</v>
          </cell>
          <cell r="S45">
            <v>7918</v>
          </cell>
          <cell r="T45">
            <v>17948010</v>
          </cell>
          <cell r="U45">
            <v>0</v>
          </cell>
          <cell r="V45">
            <v>0</v>
          </cell>
          <cell r="W45">
            <v>4864</v>
          </cell>
          <cell r="X45">
            <v>4449441</v>
          </cell>
          <cell r="AC45">
            <v>64973</v>
          </cell>
          <cell r="AD45">
            <v>105551044</v>
          </cell>
        </row>
        <row r="46">
          <cell r="B46" t="str">
            <v>CG</v>
          </cell>
          <cell r="E46">
            <v>8870</v>
          </cell>
          <cell r="F46">
            <v>21113223</v>
          </cell>
          <cell r="G46">
            <v>1216</v>
          </cell>
          <cell r="H46">
            <v>1431718</v>
          </cell>
          <cell r="I46">
            <v>85</v>
          </cell>
          <cell r="J46">
            <v>476594</v>
          </cell>
          <cell r="K46">
            <v>949</v>
          </cell>
          <cell r="L46">
            <v>142777</v>
          </cell>
          <cell r="M46">
            <v>1262</v>
          </cell>
          <cell r="N46">
            <v>1265704</v>
          </cell>
          <cell r="O46">
            <v>2211</v>
          </cell>
          <cell r="P46">
            <v>1408481</v>
          </cell>
          <cell r="Q46">
            <v>2878</v>
          </cell>
          <cell r="R46">
            <v>6338648</v>
          </cell>
          <cell r="S46">
            <v>3482</v>
          </cell>
          <cell r="T46">
            <v>7892772</v>
          </cell>
          <cell r="U46">
            <v>0</v>
          </cell>
          <cell r="V46">
            <v>0</v>
          </cell>
          <cell r="W46">
            <v>3686</v>
          </cell>
          <cell r="X46">
            <v>3372028</v>
          </cell>
          <cell r="AC46">
            <v>45986</v>
          </cell>
          <cell r="AD46">
            <v>51392626</v>
          </cell>
        </row>
        <row r="47">
          <cell r="B47" t="str">
            <v>YV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AC47">
            <v>0</v>
          </cell>
          <cell r="AD47">
            <v>0</v>
          </cell>
        </row>
        <row r="48">
          <cell r="B48" t="str">
            <v>YT</v>
          </cell>
          <cell r="E48">
            <v>10657</v>
          </cell>
          <cell r="F48">
            <v>25366811</v>
          </cell>
          <cell r="G48">
            <v>1551</v>
          </cell>
          <cell r="H48">
            <v>1826147</v>
          </cell>
          <cell r="I48">
            <v>0</v>
          </cell>
          <cell r="J48">
            <v>0</v>
          </cell>
          <cell r="K48">
            <v>935</v>
          </cell>
          <cell r="L48">
            <v>140671</v>
          </cell>
          <cell r="M48">
            <v>1621</v>
          </cell>
          <cell r="N48">
            <v>1564722</v>
          </cell>
          <cell r="O48">
            <v>2556</v>
          </cell>
          <cell r="P48">
            <v>1705393</v>
          </cell>
          <cell r="Q48">
            <v>3456</v>
          </cell>
          <cell r="R48">
            <v>7611664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AC48">
            <v>60534</v>
          </cell>
          <cell r="AD48">
            <v>52610132</v>
          </cell>
        </row>
        <row r="49">
          <cell r="B49" t="str">
            <v>XE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AC49">
            <v>0</v>
          </cell>
          <cell r="AD49">
            <v>0</v>
          </cell>
        </row>
        <row r="50">
          <cell r="B50" t="str">
            <v>V4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AC50">
            <v>0</v>
          </cell>
          <cell r="AD50">
            <v>0</v>
          </cell>
        </row>
        <row r="51">
          <cell r="B51" t="str">
            <v>VW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AC51">
            <v>1360</v>
          </cell>
          <cell r="AD51">
            <v>599100</v>
          </cell>
        </row>
        <row r="52">
          <cell r="B52" t="str">
            <v>VN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C52">
            <v>0</v>
          </cell>
          <cell r="AD52">
            <v>0</v>
          </cell>
        </row>
        <row r="53">
          <cell r="B53" t="str">
            <v>S1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AC53">
            <v>0</v>
          </cell>
          <cell r="AD53">
            <v>0</v>
          </cell>
        </row>
        <row r="54">
          <cell r="B54" t="str">
            <v>F1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AC54">
            <v>0</v>
          </cell>
          <cell r="AD54">
            <v>0</v>
          </cell>
        </row>
        <row r="55">
          <cell r="B55" t="str">
            <v>VU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AC55">
            <v>0</v>
          </cell>
          <cell r="AD55">
            <v>0</v>
          </cell>
        </row>
        <row r="56">
          <cell r="B56" t="str">
            <v>S8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AC56">
            <v>0</v>
          </cell>
          <cell r="AD56">
            <v>0</v>
          </cell>
        </row>
        <row r="57">
          <cell r="B57" t="str">
            <v>S9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AC57">
            <v>0</v>
          </cell>
          <cell r="AD57">
            <v>0</v>
          </cell>
        </row>
        <row r="58">
          <cell r="B58" t="str">
            <v>VA</v>
          </cell>
          <cell r="E58">
            <v>18350</v>
          </cell>
          <cell r="F58">
            <v>43678426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6650</v>
          </cell>
          <cell r="R58">
            <v>14646286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AC58">
            <v>25000</v>
          </cell>
          <cell r="AD58">
            <v>58324712</v>
          </cell>
        </row>
        <row r="59">
          <cell r="B59" t="str">
            <v>S4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AC59">
            <v>0</v>
          </cell>
          <cell r="AD59">
            <v>0</v>
          </cell>
        </row>
        <row r="60">
          <cell r="B60" t="str">
            <v>VI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AC60">
            <v>0</v>
          </cell>
          <cell r="AD60">
            <v>0</v>
          </cell>
        </row>
        <row r="61">
          <cell r="B61" t="str">
            <v>SS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AC61">
            <v>50</v>
          </cell>
          <cell r="AD61">
            <v>12978</v>
          </cell>
        </row>
        <row r="62">
          <cell r="B62" t="str">
            <v>T7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AC62">
            <v>0</v>
          </cell>
          <cell r="AD62">
            <v>0</v>
          </cell>
        </row>
        <row r="63">
          <cell r="B63" t="str">
            <v>T6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AC63">
            <v>0</v>
          </cell>
          <cell r="AD63">
            <v>0</v>
          </cell>
        </row>
        <row r="64">
          <cell r="B64" t="str">
            <v>SF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AC64">
            <v>0</v>
          </cell>
          <cell r="AD64">
            <v>0</v>
          </cell>
        </row>
        <row r="65">
          <cell r="B65" t="str">
            <v>T5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AC65">
            <v>0</v>
          </cell>
          <cell r="AD65">
            <v>0</v>
          </cell>
        </row>
        <row r="66">
          <cell r="B66" t="str">
            <v>SD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AC66">
            <v>0</v>
          </cell>
          <cell r="AD66">
            <v>0</v>
          </cell>
        </row>
        <row r="67">
          <cell r="B67" t="str">
            <v>SV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AC67">
            <v>210</v>
          </cell>
          <cell r="AD67">
            <v>95043</v>
          </cell>
        </row>
        <row r="68">
          <cell r="B68" t="str">
            <v>TJ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AC68">
            <v>50</v>
          </cell>
          <cell r="AD68">
            <v>16194</v>
          </cell>
        </row>
        <row r="69">
          <cell r="B69" t="str">
            <v>TK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AC69">
            <v>0</v>
          </cell>
          <cell r="AD69">
            <v>0</v>
          </cell>
        </row>
        <row r="70">
          <cell r="B70" t="str">
            <v>TL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AC70">
            <v>0</v>
          </cell>
          <cell r="AD70">
            <v>0</v>
          </cell>
        </row>
        <row r="71">
          <cell r="B71" t="str">
            <v>TN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AC71">
            <v>0</v>
          </cell>
          <cell r="AD71">
            <v>0</v>
          </cell>
        </row>
        <row r="72">
          <cell r="B72" t="str">
            <v>VO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AC72">
            <v>0</v>
          </cell>
          <cell r="AD72">
            <v>0</v>
          </cell>
        </row>
        <row r="73">
          <cell r="B73" t="str">
            <v>VP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AC73">
            <v>0</v>
          </cell>
          <cell r="AD73">
            <v>0</v>
          </cell>
        </row>
        <row r="74">
          <cell r="B74" t="str">
            <v>M6</v>
          </cell>
          <cell r="E74">
            <v>714</v>
          </cell>
          <cell r="F74">
            <v>1699542</v>
          </cell>
          <cell r="G74">
            <v>9</v>
          </cell>
          <cell r="H74">
            <v>10597</v>
          </cell>
          <cell r="I74">
            <v>0</v>
          </cell>
          <cell r="J74">
            <v>0</v>
          </cell>
          <cell r="K74">
            <v>15</v>
          </cell>
          <cell r="L74">
            <v>2257</v>
          </cell>
          <cell r="M74">
            <v>31</v>
          </cell>
          <cell r="N74">
            <v>28183</v>
          </cell>
          <cell r="O74">
            <v>46</v>
          </cell>
          <cell r="P74">
            <v>30440</v>
          </cell>
          <cell r="Q74">
            <v>173</v>
          </cell>
          <cell r="R74">
            <v>381022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AC74">
            <v>1351</v>
          </cell>
          <cell r="AD74">
            <v>2282564</v>
          </cell>
        </row>
        <row r="75">
          <cell r="B75" t="str">
            <v>TB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AC75">
            <v>50</v>
          </cell>
          <cell r="AD75">
            <v>12243</v>
          </cell>
        </row>
        <row r="76">
          <cell r="B76" t="str">
            <v>SE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AC76">
            <v>0</v>
          </cell>
          <cell r="AD76">
            <v>0</v>
          </cell>
        </row>
        <row r="77">
          <cell r="B77" t="str">
            <v>TE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AC77">
            <v>0</v>
          </cell>
          <cell r="AD77">
            <v>0</v>
          </cell>
        </row>
        <row r="78">
          <cell r="B78" t="str">
            <v>K7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AC78">
            <v>0</v>
          </cell>
          <cell r="AD78">
            <v>0</v>
          </cell>
        </row>
        <row r="79">
          <cell r="B79" t="str">
            <v>VS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AC79">
            <v>0</v>
          </cell>
          <cell r="AD79">
            <v>0</v>
          </cell>
        </row>
        <row r="80">
          <cell r="B80" t="str">
            <v>K5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AC80">
            <v>0</v>
          </cell>
          <cell r="AD80">
            <v>0</v>
          </cell>
        </row>
        <row r="81">
          <cell r="B81" t="str">
            <v>K3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AC81">
            <v>0</v>
          </cell>
          <cell r="AD81">
            <v>0</v>
          </cell>
        </row>
        <row r="82">
          <cell r="B82" t="str">
            <v>K2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AC82">
            <v>0</v>
          </cell>
          <cell r="AD82">
            <v>0</v>
          </cell>
        </row>
        <row r="83">
          <cell r="B83" t="str">
            <v>KB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AC83">
            <v>0</v>
          </cell>
          <cell r="AD83">
            <v>0</v>
          </cell>
        </row>
        <row r="84">
          <cell r="B84" t="str">
            <v>TS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AC84">
            <v>0</v>
          </cell>
          <cell r="AD84">
            <v>0</v>
          </cell>
        </row>
        <row r="85">
          <cell r="B85" t="str">
            <v>TY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AC85">
            <v>50</v>
          </cell>
          <cell r="AD85">
            <v>14080</v>
          </cell>
        </row>
        <row r="86">
          <cell r="B86" t="str">
            <v>TZ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AC86">
            <v>0</v>
          </cell>
          <cell r="AD86">
            <v>0</v>
          </cell>
        </row>
        <row r="87">
          <cell r="B87" t="str">
            <v>KD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AC87">
            <v>0</v>
          </cell>
          <cell r="AD87">
            <v>0</v>
          </cell>
        </row>
        <row r="88">
          <cell r="B88" t="str">
            <v>KE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AC88">
            <v>0</v>
          </cell>
          <cell r="AD88">
            <v>0</v>
          </cell>
        </row>
        <row r="89">
          <cell r="B89" t="str">
            <v>KF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AC89">
            <v>0</v>
          </cell>
          <cell r="AD89">
            <v>0</v>
          </cell>
        </row>
        <row r="90">
          <cell r="B90" t="str">
            <v>TT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AC90">
            <v>0</v>
          </cell>
          <cell r="AD90">
            <v>0</v>
          </cell>
        </row>
        <row r="91">
          <cell r="B91" t="str">
            <v>KI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AC91">
            <v>0</v>
          </cell>
          <cell r="AD91">
            <v>0</v>
          </cell>
        </row>
        <row r="92">
          <cell r="B92" t="str">
            <v>KJ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AC92">
            <v>0</v>
          </cell>
          <cell r="AD92">
            <v>0</v>
          </cell>
        </row>
        <row r="93">
          <cell r="B93" t="str">
            <v>KK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AC93">
            <v>0</v>
          </cell>
          <cell r="AD93">
            <v>0</v>
          </cell>
        </row>
        <row r="94">
          <cell r="B94" t="str">
            <v>F8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AC94">
            <v>30</v>
          </cell>
          <cell r="AD94">
            <v>22010</v>
          </cell>
        </row>
        <row r="95">
          <cell r="B95" t="str">
            <v>KL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AC95">
            <v>0</v>
          </cell>
          <cell r="AD95">
            <v>0</v>
          </cell>
        </row>
        <row r="96">
          <cell r="B96" t="str">
            <v>KN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AC96">
            <v>50</v>
          </cell>
          <cell r="AD96">
            <v>16651</v>
          </cell>
        </row>
        <row r="97">
          <cell r="B97" t="str">
            <v>KP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AC97">
            <v>0</v>
          </cell>
          <cell r="AD97">
            <v>0</v>
          </cell>
        </row>
        <row r="98">
          <cell r="B98" t="str">
            <v>KO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AC98">
            <v>0</v>
          </cell>
          <cell r="AD98">
            <v>0</v>
          </cell>
        </row>
        <row r="99">
          <cell r="B99" t="str">
            <v>ИТОГО</v>
          </cell>
          <cell r="E99">
            <v>489758</v>
          </cell>
          <cell r="F99">
            <v>1165768872</v>
          </cell>
          <cell r="G99">
            <v>64629</v>
          </cell>
          <cell r="H99">
            <v>75557486</v>
          </cell>
          <cell r="I99">
            <v>4549</v>
          </cell>
          <cell r="J99">
            <v>25460576</v>
          </cell>
          <cell r="K99">
            <v>49788</v>
          </cell>
          <cell r="L99">
            <v>7490607</v>
          </cell>
          <cell r="M99">
            <v>76806</v>
          </cell>
          <cell r="N99">
            <v>78501618</v>
          </cell>
          <cell r="O99">
            <v>126594</v>
          </cell>
          <cell r="P99">
            <v>85992225</v>
          </cell>
          <cell r="Q99">
            <v>160034</v>
          </cell>
          <cell r="R99">
            <v>352466715</v>
          </cell>
          <cell r="S99">
            <v>235883</v>
          </cell>
          <cell r="T99">
            <v>534684335</v>
          </cell>
          <cell r="U99">
            <v>13016</v>
          </cell>
          <cell r="V99">
            <v>5966796</v>
          </cell>
          <cell r="W99">
            <v>52981</v>
          </cell>
          <cell r="X99">
            <v>48465615</v>
          </cell>
          <cell r="AA99">
            <v>4550</v>
          </cell>
          <cell r="AB99">
            <v>4160611</v>
          </cell>
          <cell r="AC99">
            <v>3575618</v>
          </cell>
          <cell r="AD99">
            <v>3267347769</v>
          </cell>
        </row>
      </sheetData>
      <sheetData sheetId="3">
        <row r="1">
          <cell r="B1" t="str">
            <v>Код МО</v>
          </cell>
          <cell r="G1" t="str">
            <v>в т.ч. ОБЪЕМЫ по ПОДУШЕВОМУ ФИНАНСИРОВАНИЮ</v>
          </cell>
          <cell r="H1" t="str">
            <v>в т.ч.  ФИНАНСОВОЕ ОБЕСПЕЧЕНИЕ ОБЪЕМОВ по ПОДУШЕВОМУ ФИНАНСИРОВАНИЮ</v>
          </cell>
          <cell r="I1" t="str">
            <v>в т.ч. по ТАРИФАМ</v>
          </cell>
          <cell r="Q1" t="str">
            <v>ОБЪЕМЫ НЕОТЛОЖНОЙ ПОМОЩИ В ФАП(ах)</v>
          </cell>
          <cell r="R1" t="str">
            <v>Финансовое обеспечение объемов НЕОТЛОЖНОЙ ПОМОЩИ В ФАП(ах)</v>
          </cell>
        </row>
        <row r="3">
          <cell r="I3" t="str">
            <v>ВСЕГО ОБЪЕМОВ</v>
          </cell>
          <cell r="J3" t="str">
            <v>ФИН.ОБЕСПЕЧЕНИЕ ОБЪЕМОВ НЕОТЛОЖНОЙ МЕДИЦИНСКОЙ ПОМОЩИ ПО ТАРИФАМ  ВСЕГО</v>
          </cell>
          <cell r="K3" t="str">
            <v>в т.ч в прием.покое с КТ</v>
          </cell>
          <cell r="L3" t="str">
            <v>Финансовое обеспечение объемов неотложной медицинской помощи в прием.покое с КТ</v>
          </cell>
          <cell r="M3" t="str">
            <v>в т.ч в травмопункте</v>
          </cell>
          <cell r="N3" t="str">
            <v>Финансовое обеспечение объемов неотложной медицинской помощи в травмопункте</v>
          </cell>
        </row>
        <row r="4">
          <cell r="G4" t="str">
            <v>ВСЕГО</v>
          </cell>
          <cell r="H4" t="str">
            <v>ВСЕГО</v>
          </cell>
          <cell r="I4" t="str">
            <v>ВСЕГО</v>
          </cell>
          <cell r="J4" t="str">
            <v>ВСЕГО</v>
          </cell>
          <cell r="K4" t="str">
            <v>ВСЕГО</v>
          </cell>
          <cell r="L4" t="str">
            <v>ВСЕГО</v>
          </cell>
          <cell r="M4" t="str">
            <v>ВСЕГО</v>
          </cell>
          <cell r="N4" t="str">
            <v>ВСЕГО</v>
          </cell>
          <cell r="Q4" t="str">
            <v>ВСЕГО</v>
          </cell>
          <cell r="R4" t="str">
            <v>ВСЕГО</v>
          </cell>
        </row>
        <row r="6">
          <cell r="I6" t="str">
            <v>NEOTL_VSEGO_TARIF</v>
          </cell>
          <cell r="K6" t="str">
            <v>NEOTL_PRIEM_KT_V</v>
          </cell>
          <cell r="M6" t="str">
            <v>NEOTL_TRAUMA_V</v>
          </cell>
        </row>
        <row r="7">
          <cell r="B7" t="str">
            <v>X1</v>
          </cell>
          <cell r="I7">
            <v>11000</v>
          </cell>
          <cell r="J7">
            <v>10267287</v>
          </cell>
          <cell r="K7">
            <v>1770</v>
          </cell>
          <cell r="L7">
            <v>3220090</v>
          </cell>
          <cell r="M7">
            <v>0</v>
          </cell>
          <cell r="N7">
            <v>0</v>
          </cell>
          <cell r="Q7">
            <v>0</v>
          </cell>
          <cell r="R7">
            <v>0</v>
          </cell>
        </row>
        <row r="8">
          <cell r="B8" t="str">
            <v>X5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</row>
        <row r="9">
          <cell r="B9" t="str">
            <v>XH</v>
          </cell>
          <cell r="I9">
            <v>16000</v>
          </cell>
          <cell r="J9">
            <v>12216160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Q9">
            <v>0</v>
          </cell>
          <cell r="R9">
            <v>0</v>
          </cell>
        </row>
        <row r="10">
          <cell r="B10" t="str">
            <v>XP</v>
          </cell>
          <cell r="I10">
            <v>800</v>
          </cell>
          <cell r="J10">
            <v>610808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Q10">
            <v>0</v>
          </cell>
          <cell r="R10">
            <v>0</v>
          </cell>
        </row>
        <row r="11">
          <cell r="B11" t="str">
            <v>X9</v>
          </cell>
          <cell r="I11">
            <v>300</v>
          </cell>
          <cell r="J11">
            <v>229053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Q11">
            <v>0</v>
          </cell>
          <cell r="R11">
            <v>0</v>
          </cell>
        </row>
        <row r="12">
          <cell r="B12" t="str">
            <v>X3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Q12">
            <v>0</v>
          </cell>
          <cell r="R12">
            <v>0</v>
          </cell>
        </row>
        <row r="13">
          <cell r="B13" t="str">
            <v>YA</v>
          </cell>
          <cell r="I13">
            <v>52000</v>
          </cell>
          <cell r="J13">
            <v>50710597</v>
          </cell>
          <cell r="K13">
            <v>3120</v>
          </cell>
          <cell r="L13">
            <v>5676091</v>
          </cell>
          <cell r="M13">
            <v>35360</v>
          </cell>
          <cell r="N13">
            <v>34711851</v>
          </cell>
          <cell r="Q13">
            <v>0</v>
          </cell>
          <cell r="R13">
            <v>0</v>
          </cell>
        </row>
        <row r="14">
          <cell r="B14" t="str">
            <v>YN</v>
          </cell>
          <cell r="I14">
            <v>4300</v>
          </cell>
          <cell r="J14">
            <v>3283093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Q14">
            <v>0</v>
          </cell>
          <cell r="R14">
            <v>0</v>
          </cell>
        </row>
        <row r="15">
          <cell r="B15" t="str">
            <v>Y6</v>
          </cell>
          <cell r="I15">
            <v>41500</v>
          </cell>
          <cell r="J15">
            <v>34958065</v>
          </cell>
          <cell r="K15">
            <v>0</v>
          </cell>
          <cell r="L15">
            <v>0</v>
          </cell>
          <cell r="M15">
            <v>15000</v>
          </cell>
          <cell r="N15">
            <v>14725050</v>
          </cell>
          <cell r="Q15">
            <v>0</v>
          </cell>
          <cell r="R15">
            <v>0</v>
          </cell>
        </row>
        <row r="16">
          <cell r="B16" t="str">
            <v>YS</v>
          </cell>
          <cell r="I16">
            <v>62327</v>
          </cell>
          <cell r="J16">
            <v>49893498</v>
          </cell>
          <cell r="K16">
            <v>0</v>
          </cell>
          <cell r="L16">
            <v>0</v>
          </cell>
          <cell r="M16">
            <v>18500</v>
          </cell>
          <cell r="N16">
            <v>16431145</v>
          </cell>
          <cell r="Q16">
            <v>0</v>
          </cell>
          <cell r="R16">
            <v>0</v>
          </cell>
        </row>
        <row r="17">
          <cell r="B17" t="str">
            <v>Y5</v>
          </cell>
          <cell r="I17">
            <v>50000</v>
          </cell>
          <cell r="J17">
            <v>38175500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Q17">
            <v>0</v>
          </cell>
          <cell r="R17">
            <v>0</v>
          </cell>
        </row>
        <row r="18">
          <cell r="B18" t="str">
            <v>Y3</v>
          </cell>
          <cell r="I18">
            <v>16702</v>
          </cell>
          <cell r="J18">
            <v>12752144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Q18">
            <v>0</v>
          </cell>
          <cell r="R18">
            <v>0</v>
          </cell>
        </row>
        <row r="19">
          <cell r="B19" t="str">
            <v>Y9</v>
          </cell>
          <cell r="I19">
            <v>12500</v>
          </cell>
          <cell r="J19">
            <v>9543875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Q19">
            <v>0</v>
          </cell>
          <cell r="R19">
            <v>0</v>
          </cell>
        </row>
        <row r="20">
          <cell r="B20" t="str">
            <v>YE</v>
          </cell>
          <cell r="I20">
            <v>37200</v>
          </cell>
          <cell r="J20">
            <v>33245724</v>
          </cell>
          <cell r="K20">
            <v>0</v>
          </cell>
          <cell r="L20">
            <v>0</v>
          </cell>
          <cell r="M20">
            <v>22200</v>
          </cell>
          <cell r="N20">
            <v>21793074</v>
          </cell>
          <cell r="Q20">
            <v>0</v>
          </cell>
          <cell r="R20">
            <v>0</v>
          </cell>
        </row>
        <row r="21">
          <cell r="B21" t="str">
            <v>YQ</v>
          </cell>
          <cell r="I21">
            <v>14407</v>
          </cell>
          <cell r="J21">
            <v>10999889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Q21">
            <v>0</v>
          </cell>
          <cell r="R21">
            <v>0</v>
          </cell>
        </row>
        <row r="22">
          <cell r="B22" t="str">
            <v>X4</v>
          </cell>
          <cell r="I22">
            <v>45000</v>
          </cell>
          <cell r="J22">
            <v>34357950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Q22">
            <v>0</v>
          </cell>
          <cell r="R22">
            <v>0</v>
          </cell>
        </row>
        <row r="23">
          <cell r="B23" t="str">
            <v>RA</v>
          </cell>
          <cell r="I23">
            <v>14500</v>
          </cell>
          <cell r="J23">
            <v>11070895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</row>
        <row r="24">
          <cell r="B24" t="str">
            <v>RB</v>
          </cell>
          <cell r="I24">
            <v>3600</v>
          </cell>
          <cell r="J24">
            <v>2748636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Q24">
            <v>0</v>
          </cell>
          <cell r="R24">
            <v>0</v>
          </cell>
        </row>
        <row r="25">
          <cell r="B25" t="str">
            <v>YR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Q25">
            <v>0</v>
          </cell>
          <cell r="R25">
            <v>0</v>
          </cell>
        </row>
        <row r="26">
          <cell r="B26" t="str">
            <v>RH</v>
          </cell>
          <cell r="I26">
            <v>640</v>
          </cell>
          <cell r="J26">
            <v>488646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Q26">
            <v>0</v>
          </cell>
          <cell r="R26">
            <v>0</v>
          </cell>
        </row>
        <row r="27">
          <cell r="B27" t="str">
            <v>R7</v>
          </cell>
          <cell r="I27">
            <v>44500</v>
          </cell>
          <cell r="J27">
            <v>33976195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Q27">
            <v>0</v>
          </cell>
          <cell r="R27">
            <v>0</v>
          </cell>
        </row>
        <row r="28">
          <cell r="B28" t="str">
            <v>R2</v>
          </cell>
          <cell r="I28">
            <v>57620</v>
          </cell>
          <cell r="J28">
            <v>50859262</v>
          </cell>
          <cell r="K28">
            <v>800</v>
          </cell>
          <cell r="L28">
            <v>1455408</v>
          </cell>
          <cell r="M28">
            <v>27600</v>
          </cell>
          <cell r="N28">
            <v>27094092</v>
          </cell>
          <cell r="Q28">
            <v>0</v>
          </cell>
          <cell r="R28">
            <v>0</v>
          </cell>
        </row>
        <row r="29">
          <cell r="B29" t="str">
            <v>R5</v>
          </cell>
          <cell r="I29">
            <v>11500</v>
          </cell>
          <cell r="J29">
            <v>8780365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Q29">
            <v>0</v>
          </cell>
          <cell r="R29">
            <v>0</v>
          </cell>
        </row>
        <row r="30">
          <cell r="B30" t="str">
            <v>C1</v>
          </cell>
          <cell r="I30">
            <v>2856</v>
          </cell>
          <cell r="J30">
            <v>2180585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Q30">
            <v>144</v>
          </cell>
          <cell r="R30">
            <v>234001</v>
          </cell>
        </row>
        <row r="31">
          <cell r="B31" t="str">
            <v>C2</v>
          </cell>
          <cell r="I31">
            <v>698</v>
          </cell>
          <cell r="J31">
            <v>532930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Q31">
            <v>4567</v>
          </cell>
          <cell r="R31">
            <v>2546391</v>
          </cell>
        </row>
        <row r="32">
          <cell r="B32" t="str">
            <v>C3</v>
          </cell>
          <cell r="I32">
            <v>1137</v>
          </cell>
          <cell r="J32">
            <v>868111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Q32">
            <v>1633</v>
          </cell>
          <cell r="R32">
            <v>2653641</v>
          </cell>
        </row>
        <row r="33">
          <cell r="B33" t="str">
            <v>C4</v>
          </cell>
          <cell r="I33">
            <v>5665</v>
          </cell>
          <cell r="J33">
            <v>4325284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Q33">
            <v>335</v>
          </cell>
          <cell r="R33">
            <v>544378</v>
          </cell>
        </row>
        <row r="34">
          <cell r="B34" t="str">
            <v>C5</v>
          </cell>
          <cell r="I34">
            <v>7769</v>
          </cell>
          <cell r="J34">
            <v>5931709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Q34">
            <v>1933</v>
          </cell>
          <cell r="R34">
            <v>3141144</v>
          </cell>
        </row>
        <row r="35">
          <cell r="B35" t="str">
            <v>C6</v>
          </cell>
          <cell r="I35">
            <v>1946</v>
          </cell>
          <cell r="J35">
            <v>1485791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Q35">
            <v>55</v>
          </cell>
          <cell r="R35">
            <v>89376</v>
          </cell>
        </row>
        <row r="36">
          <cell r="B36" t="str">
            <v>C7</v>
          </cell>
          <cell r="I36">
            <v>3478</v>
          </cell>
          <cell r="J36">
            <v>2655488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Q36">
            <v>0</v>
          </cell>
          <cell r="R36">
            <v>0</v>
          </cell>
        </row>
        <row r="37">
          <cell r="B37" t="str">
            <v>C8</v>
          </cell>
          <cell r="I37">
            <v>1751</v>
          </cell>
          <cell r="J37">
            <v>1336906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Q37">
            <v>749</v>
          </cell>
          <cell r="R37">
            <v>1217132</v>
          </cell>
        </row>
        <row r="38">
          <cell r="B38" t="str">
            <v>C9</v>
          </cell>
          <cell r="I38">
            <v>5751</v>
          </cell>
          <cell r="J38">
            <v>4390946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97</v>
          </cell>
          <cell r="R38">
            <v>157626</v>
          </cell>
        </row>
        <row r="39">
          <cell r="B39" t="str">
            <v>CA</v>
          </cell>
          <cell r="I39">
            <v>3998</v>
          </cell>
          <cell r="J39">
            <v>3052513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Q39">
            <v>1019</v>
          </cell>
          <cell r="R39">
            <v>1655885</v>
          </cell>
        </row>
        <row r="40">
          <cell r="B40" t="str">
            <v>CB</v>
          </cell>
          <cell r="I40">
            <v>9348</v>
          </cell>
          <cell r="J40">
            <v>8245829</v>
          </cell>
          <cell r="K40">
            <v>1050</v>
          </cell>
          <cell r="L40">
            <v>1910223</v>
          </cell>
          <cell r="M40">
            <v>0</v>
          </cell>
          <cell r="N40">
            <v>0</v>
          </cell>
          <cell r="Q40">
            <v>12</v>
          </cell>
          <cell r="R40">
            <v>19500</v>
          </cell>
        </row>
        <row r="41">
          <cell r="B41" t="str">
            <v>CE</v>
          </cell>
          <cell r="I41">
            <v>2268</v>
          </cell>
          <cell r="J41">
            <v>1731641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Q41">
            <v>572</v>
          </cell>
          <cell r="R41">
            <v>929506</v>
          </cell>
        </row>
        <row r="42">
          <cell r="B42" t="str">
            <v>CF</v>
          </cell>
          <cell r="I42">
            <v>18729</v>
          </cell>
          <cell r="J42">
            <v>14299779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Q42">
            <v>271</v>
          </cell>
          <cell r="R42">
            <v>440378</v>
          </cell>
        </row>
        <row r="43">
          <cell r="B43" t="str">
            <v>CH</v>
          </cell>
          <cell r="I43">
            <v>22941</v>
          </cell>
          <cell r="J43">
            <v>17515683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Q43">
            <v>1711</v>
          </cell>
          <cell r="R43">
            <v>2780392</v>
          </cell>
        </row>
        <row r="44">
          <cell r="B44" t="str">
            <v>CI</v>
          </cell>
          <cell r="I44">
            <v>8168</v>
          </cell>
          <cell r="J44">
            <v>6236350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Q44">
            <v>414</v>
          </cell>
          <cell r="R44">
            <v>672754</v>
          </cell>
        </row>
        <row r="45">
          <cell r="B45" t="str">
            <v>CJ</v>
          </cell>
          <cell r="I45">
            <v>26459</v>
          </cell>
          <cell r="J45">
            <v>20199518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Q45">
            <v>4138</v>
          </cell>
          <cell r="R45">
            <v>6724292</v>
          </cell>
        </row>
        <row r="46">
          <cell r="B46" t="str">
            <v>CG</v>
          </cell>
          <cell r="I46">
            <v>12316</v>
          </cell>
          <cell r="J46">
            <v>9403389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Q46">
            <v>3766</v>
          </cell>
          <cell r="R46">
            <v>6119845</v>
          </cell>
        </row>
        <row r="47">
          <cell r="B47" t="str">
            <v>YV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Q47">
            <v>0</v>
          </cell>
          <cell r="R47">
            <v>0</v>
          </cell>
        </row>
        <row r="48">
          <cell r="B48" t="str">
            <v>YT</v>
          </cell>
          <cell r="I48">
            <v>660</v>
          </cell>
          <cell r="J48">
            <v>503917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Q48">
            <v>0</v>
          </cell>
          <cell r="R48">
            <v>0</v>
          </cell>
        </row>
        <row r="49">
          <cell r="B49" t="str">
            <v>XE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Q49">
            <v>0</v>
          </cell>
          <cell r="R49">
            <v>0</v>
          </cell>
        </row>
        <row r="50">
          <cell r="B50" t="str">
            <v>V4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Q50">
            <v>0</v>
          </cell>
          <cell r="R50">
            <v>0</v>
          </cell>
        </row>
        <row r="51">
          <cell r="B51" t="str">
            <v>VW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Q51">
            <v>0</v>
          </cell>
          <cell r="R51">
            <v>0</v>
          </cell>
        </row>
        <row r="52">
          <cell r="B52" t="str">
            <v>VN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Q52">
            <v>0</v>
          </cell>
          <cell r="R52">
            <v>0</v>
          </cell>
        </row>
        <row r="53">
          <cell r="B53" t="str">
            <v>S1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</row>
        <row r="54">
          <cell r="B54" t="str">
            <v>F1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Q54">
            <v>0</v>
          </cell>
          <cell r="R54">
            <v>0</v>
          </cell>
        </row>
        <row r="55">
          <cell r="B55" t="str">
            <v>VU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Q55">
            <v>0</v>
          </cell>
          <cell r="R55">
            <v>0</v>
          </cell>
        </row>
        <row r="56">
          <cell r="B56" t="str">
            <v>S8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Q56">
            <v>0</v>
          </cell>
          <cell r="R56">
            <v>0</v>
          </cell>
        </row>
        <row r="57">
          <cell r="B57" t="str">
            <v>S9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Q57">
            <v>0</v>
          </cell>
          <cell r="R57">
            <v>0</v>
          </cell>
        </row>
        <row r="58">
          <cell r="B58" t="str">
            <v>VA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Q58">
            <v>0</v>
          </cell>
          <cell r="R58">
            <v>0</v>
          </cell>
        </row>
        <row r="59">
          <cell r="B59" t="str">
            <v>S4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Q59">
            <v>0</v>
          </cell>
          <cell r="R59">
            <v>0</v>
          </cell>
        </row>
        <row r="60">
          <cell r="B60" t="str">
            <v>VI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Q60">
            <v>0</v>
          </cell>
          <cell r="R60">
            <v>0</v>
          </cell>
        </row>
        <row r="61">
          <cell r="B61" t="str">
            <v>SS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Q61">
            <v>0</v>
          </cell>
          <cell r="R61">
            <v>0</v>
          </cell>
        </row>
        <row r="62">
          <cell r="B62" t="str">
            <v>T7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Q62">
            <v>0</v>
          </cell>
          <cell r="R62">
            <v>0</v>
          </cell>
        </row>
        <row r="63">
          <cell r="B63" t="str">
            <v>T6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Q63">
            <v>0</v>
          </cell>
          <cell r="R63">
            <v>0</v>
          </cell>
        </row>
        <row r="64">
          <cell r="B64" t="str">
            <v>SF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Q64">
            <v>0</v>
          </cell>
          <cell r="R64">
            <v>0</v>
          </cell>
        </row>
        <row r="65">
          <cell r="B65" t="str">
            <v>T5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Q65">
            <v>0</v>
          </cell>
          <cell r="R65">
            <v>0</v>
          </cell>
        </row>
        <row r="66">
          <cell r="B66" t="str">
            <v>SD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Q66">
            <v>0</v>
          </cell>
          <cell r="R66">
            <v>0</v>
          </cell>
        </row>
        <row r="67">
          <cell r="B67" t="str">
            <v>SV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Q67">
            <v>0</v>
          </cell>
          <cell r="R67">
            <v>0</v>
          </cell>
        </row>
        <row r="68">
          <cell r="B68" t="str">
            <v>TJ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</row>
        <row r="69">
          <cell r="B69" t="str">
            <v>TK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Q69">
            <v>0</v>
          </cell>
          <cell r="R69">
            <v>0</v>
          </cell>
        </row>
        <row r="70">
          <cell r="B70" t="str">
            <v>TL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Q70">
            <v>0</v>
          </cell>
          <cell r="R70">
            <v>0</v>
          </cell>
        </row>
        <row r="71">
          <cell r="B71" t="str">
            <v>TN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Q71">
            <v>0</v>
          </cell>
          <cell r="R71">
            <v>0</v>
          </cell>
        </row>
        <row r="72">
          <cell r="B72" t="str">
            <v>VO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Q72">
            <v>0</v>
          </cell>
          <cell r="R72">
            <v>0</v>
          </cell>
        </row>
        <row r="73">
          <cell r="B73" t="str">
            <v>VP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Q73">
            <v>0</v>
          </cell>
          <cell r="R73">
            <v>0</v>
          </cell>
        </row>
        <row r="74">
          <cell r="B74" t="str">
            <v>M6</v>
          </cell>
          <cell r="I74">
            <v>43</v>
          </cell>
          <cell r="J74">
            <v>32831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Q74">
            <v>0</v>
          </cell>
          <cell r="R74">
            <v>0</v>
          </cell>
        </row>
        <row r="75">
          <cell r="B75" t="str">
            <v>TB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Q75">
            <v>0</v>
          </cell>
          <cell r="R75">
            <v>0</v>
          </cell>
        </row>
        <row r="76">
          <cell r="B76" t="str">
            <v>SE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Q76">
            <v>0</v>
          </cell>
          <cell r="R76">
            <v>0</v>
          </cell>
        </row>
        <row r="77">
          <cell r="B77" t="str">
            <v>TE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Q77">
            <v>0</v>
          </cell>
          <cell r="R77">
            <v>0</v>
          </cell>
        </row>
        <row r="78">
          <cell r="B78" t="str">
            <v>K7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Q78">
            <v>0</v>
          </cell>
          <cell r="R78">
            <v>0</v>
          </cell>
        </row>
        <row r="79">
          <cell r="B79" t="str">
            <v>VS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Q79">
            <v>0</v>
          </cell>
          <cell r="R79">
            <v>0</v>
          </cell>
        </row>
        <row r="80">
          <cell r="B80" t="str">
            <v>K5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Q80">
            <v>0</v>
          </cell>
          <cell r="R80">
            <v>0</v>
          </cell>
        </row>
        <row r="81">
          <cell r="B81" t="str">
            <v>K3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Q81">
            <v>0</v>
          </cell>
          <cell r="R81">
            <v>0</v>
          </cell>
        </row>
        <row r="82">
          <cell r="B82" t="str">
            <v>K2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Q82">
            <v>0</v>
          </cell>
          <cell r="R82">
            <v>0</v>
          </cell>
        </row>
        <row r="83">
          <cell r="B83" t="str">
            <v>KB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</row>
        <row r="84">
          <cell r="B84" t="str">
            <v>TS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Q84">
            <v>0</v>
          </cell>
          <cell r="R84">
            <v>0</v>
          </cell>
        </row>
        <row r="85">
          <cell r="B85" t="str">
            <v>TY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Q85">
            <v>0</v>
          </cell>
          <cell r="R85">
            <v>0</v>
          </cell>
        </row>
        <row r="86">
          <cell r="B86" t="str">
            <v>TZ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Q86">
            <v>0</v>
          </cell>
          <cell r="R86">
            <v>0</v>
          </cell>
        </row>
        <row r="87">
          <cell r="B87" t="str">
            <v>KD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Q87">
            <v>0</v>
          </cell>
          <cell r="R87">
            <v>0</v>
          </cell>
        </row>
        <row r="88">
          <cell r="B88" t="str">
            <v>KE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Q88">
            <v>0</v>
          </cell>
          <cell r="R88">
            <v>0</v>
          </cell>
        </row>
        <row r="89">
          <cell r="B89" t="str">
            <v>KF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Q89">
            <v>0</v>
          </cell>
          <cell r="R89">
            <v>0</v>
          </cell>
        </row>
        <row r="90">
          <cell r="B90" t="str">
            <v>TT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Q90">
            <v>0</v>
          </cell>
          <cell r="R90">
            <v>0</v>
          </cell>
        </row>
        <row r="91">
          <cell r="B91" t="str">
            <v>KI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Q91">
            <v>0</v>
          </cell>
          <cell r="R91">
            <v>0</v>
          </cell>
        </row>
        <row r="92">
          <cell r="B92" t="str">
            <v>KJ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Q92">
            <v>0</v>
          </cell>
          <cell r="R92">
            <v>0</v>
          </cell>
        </row>
        <row r="93">
          <cell r="B93" t="str">
            <v>KK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Q93">
            <v>0</v>
          </cell>
          <cell r="R93">
            <v>0</v>
          </cell>
        </row>
        <row r="94">
          <cell r="B94" t="str">
            <v>F8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Q94">
            <v>0</v>
          </cell>
          <cell r="R94">
            <v>0</v>
          </cell>
        </row>
        <row r="95">
          <cell r="B95" t="str">
            <v>KL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Q95">
            <v>0</v>
          </cell>
          <cell r="R95">
            <v>0</v>
          </cell>
        </row>
        <row r="96">
          <cell r="B96" t="str">
            <v>KN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Q96">
            <v>0</v>
          </cell>
          <cell r="R96">
            <v>0</v>
          </cell>
        </row>
        <row r="97">
          <cell r="B97" t="str">
            <v>KP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Q97">
            <v>0</v>
          </cell>
          <cell r="R97">
            <v>0</v>
          </cell>
        </row>
        <row r="98">
          <cell r="B98" t="str">
            <v>KO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</row>
        <row r="99">
          <cell r="B99" t="str">
            <v>ИТОГО</v>
          </cell>
          <cell r="G99">
            <v>0</v>
          </cell>
          <cell r="H99">
            <v>0</v>
          </cell>
          <cell r="I99">
            <v>632377</v>
          </cell>
          <cell r="J99">
            <v>514096842</v>
          </cell>
          <cell r="K99">
            <v>6740</v>
          </cell>
          <cell r="L99">
            <v>12261812</v>
          </cell>
          <cell r="M99">
            <v>118660</v>
          </cell>
          <cell r="N99">
            <v>114755212</v>
          </cell>
          <cell r="Q99">
            <v>21416</v>
          </cell>
          <cell r="R99">
            <v>29926241</v>
          </cell>
        </row>
      </sheetData>
      <sheetData sheetId="4">
        <row r="1">
          <cell r="B1" t="str">
            <v>Код МО</v>
          </cell>
          <cell r="G1" t="str">
            <v>в т.ч.  ОБЪЕМЫ по ПОДУШЕВОМУ ФИНАНСИРОВАНИЮ</v>
          </cell>
          <cell r="H1" t="str">
            <v>ФИН.ОБЕСПЕЧЕНИЕ  по ПОДУШЕВОМУ ФИНАНСИРОВАНИЮ</v>
          </cell>
          <cell r="I1" t="str">
            <v>в т.ч. по ТАРИФАМ</v>
          </cell>
          <cell r="AN1" t="str">
            <v>ОБРАЩЕНИЯ ПО ЗАБОЛЕВАНИЮ В ФАП(ах)</v>
          </cell>
          <cell r="AO1" t="str">
            <v>ФИН.ОБЕСПЕЧЕНИЕ ОБРАЩЕНИЙ ПО ЗАБОЛЕВАНИЮ В ФАП(ах)</v>
          </cell>
        </row>
        <row r="3">
          <cell r="I3" t="str">
            <v>ВСЕГО ОБЪЕМОВ ПО ТАРИФАМ</v>
          </cell>
          <cell r="J3" t="str">
            <v>ФИН.ОБЕСПЕЧЕНИЕ ОБЪЕМОВ по ТАРИФАМ ВСЕГО</v>
          </cell>
          <cell r="M3" t="str">
            <v>ОБЪЕМЫ ЦАОП</v>
          </cell>
          <cell r="N3" t="str">
            <v>ФИНАНСОВОЕ ПОСЕЩЕНИЕ ОБЪЕМОВ ЦАОП</v>
          </cell>
          <cell r="O3" t="str">
            <v xml:space="preserve">при диагностики онкопатологии  </v>
          </cell>
          <cell r="P3" t="str">
            <v xml:space="preserve">ФИН.ОБЕСПЕЧЕНИЕ ОБЪЕМОВ при диагностики онкопатологии  </v>
          </cell>
          <cell r="Q3" t="str">
            <v>при лазерном лечении болезни глаз</v>
          </cell>
          <cell r="R3" t="str">
            <v>ФИН.ОБЕСПЕЧЕНИЕ ОБЪЕМОВ при лазерном лечении болезни глаз</v>
          </cell>
          <cell r="S3" t="str">
            <v xml:space="preserve"> проведение  денситометрии</v>
          </cell>
          <cell r="T3" t="str">
            <v>ФИН.ОБЕСПЕЧЕНИЕ ОБЪЕМОВ  проведения  денситометрии</v>
          </cell>
          <cell r="U3" t="str">
            <v xml:space="preserve"> диагностика бесплодия (акуш.-гинек., урология)</v>
          </cell>
          <cell r="V3" t="str">
            <v>ФИН.ОБЕСПЕЧЕНИЕ ОБЪЕМОВ диагностики бесплодия (акуш.-гинек., урология)</v>
          </cell>
          <cell r="W3" t="str">
            <v>ДИАЛИЗ (обращения)</v>
          </cell>
          <cell r="X3" t="str">
            <v>количество услуг</v>
          </cell>
          <cell r="Y3" t="str">
            <v>ФИН.ОБЕСПЕЧЕНИЕ ОБЪЕМОВ ДИАЛИЗА</v>
          </cell>
          <cell r="Z3" t="str">
            <v>Диспансеризация взрослых 2 этап</v>
          </cell>
          <cell r="AA3" t="str">
            <v>ФИН.ОБЕСПЕЧЕНИЕ Диспансеризации взрослых 2 этап</v>
          </cell>
          <cell r="AB3" t="str">
            <v>Углубл.диспансеризация 2 этап</v>
          </cell>
          <cell r="AC3" t="str">
            <v>ФИН.ОБЕСПЕЧЕНИЕ Углубл.диспансеризации 2 этап</v>
          </cell>
          <cell r="AD3" t="str">
            <v>Дипансеризация для оценки репродуктивного здоровья мужчин 2 этап</v>
          </cell>
          <cell r="AE3" t="str">
            <v>ФО Дипансеризации для оценки репродукт здоровья мужчин 2 этап</v>
          </cell>
          <cell r="AF3" t="str">
            <v>Дипансеризация для оценки репродуктивного здоровья женщин 2 этап</v>
          </cell>
          <cell r="AG3" t="str">
            <v>ФО Дипансеризации для оценки репродукт здоровья женщин 2 этап</v>
          </cell>
          <cell r="AH3" t="str">
            <v>ВСЕГО Дипансеризация для оценки репродуктивного здоровья мужчин и женщин 2 этап</v>
          </cell>
          <cell r="AI3" t="str">
            <v>ВСЕГО ФО Дипансеризации для оценки репродукт здоровья мужчин и женщин 2 этап</v>
          </cell>
          <cell r="AJ3" t="str">
            <v>Комплексное обследование участников СВО</v>
          </cell>
          <cell r="AK3" t="str">
            <v>ФО Комплексное обследование участников СВО</v>
          </cell>
        </row>
        <row r="6">
          <cell r="I6" t="str">
            <v>ZAB_TAR_V</v>
          </cell>
          <cell r="M6" t="str">
            <v>ZAB_V_CAOP</v>
          </cell>
          <cell r="O6" t="str">
            <v>ZAB_V_ONKOPAT</v>
          </cell>
          <cell r="Q6" t="str">
            <v>ZAB_V_LASER</v>
          </cell>
          <cell r="S6" t="str">
            <v>ZAB_V_DENSITOMET</v>
          </cell>
          <cell r="U6" t="str">
            <v>ZAB_V_BESPLOD</v>
          </cell>
        </row>
        <row r="7">
          <cell r="B7" t="str">
            <v>X1</v>
          </cell>
          <cell r="H7">
            <v>0</v>
          </cell>
          <cell r="I7">
            <v>15108</v>
          </cell>
          <cell r="J7">
            <v>62223294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W7">
            <v>558</v>
          </cell>
          <cell r="X7">
            <v>6700</v>
          </cell>
          <cell r="Y7">
            <v>44328552</v>
          </cell>
          <cell r="Z7">
            <v>0</v>
          </cell>
          <cell r="AA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N7">
            <v>0</v>
          </cell>
          <cell r="AO7">
            <v>0</v>
          </cell>
        </row>
        <row r="8">
          <cell r="B8" t="str">
            <v>X5</v>
          </cell>
          <cell r="H8">
            <v>0</v>
          </cell>
          <cell r="I8">
            <v>16865</v>
          </cell>
          <cell r="J8">
            <v>24847960</v>
          </cell>
          <cell r="M8">
            <v>0</v>
          </cell>
          <cell r="N8">
            <v>0</v>
          </cell>
          <cell r="O8">
            <v>4500</v>
          </cell>
          <cell r="P8">
            <v>10120950</v>
          </cell>
          <cell r="W8">
            <v>0</v>
          </cell>
          <cell r="Y8">
            <v>0</v>
          </cell>
          <cell r="Z8">
            <v>0</v>
          </cell>
          <cell r="AA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N8">
            <v>0</v>
          </cell>
          <cell r="AO8">
            <v>0</v>
          </cell>
        </row>
        <row r="9">
          <cell r="B9" t="str">
            <v>XH</v>
          </cell>
          <cell r="H9">
            <v>0</v>
          </cell>
          <cell r="I9">
            <v>17001</v>
          </cell>
          <cell r="J9">
            <v>20452587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W9">
            <v>0</v>
          </cell>
          <cell r="Y9">
            <v>0</v>
          </cell>
          <cell r="Z9">
            <v>0</v>
          </cell>
          <cell r="AA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N9">
            <v>0</v>
          </cell>
          <cell r="AO9">
            <v>0</v>
          </cell>
        </row>
        <row r="10">
          <cell r="B10" t="str">
            <v>XP</v>
          </cell>
          <cell r="H10">
            <v>0</v>
          </cell>
          <cell r="I10">
            <v>11775</v>
          </cell>
          <cell r="J10">
            <v>20981753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U10">
            <v>2300</v>
          </cell>
          <cell r="V10">
            <v>7544460</v>
          </cell>
          <cell r="W10">
            <v>0</v>
          </cell>
          <cell r="Y10">
            <v>0</v>
          </cell>
          <cell r="Z10">
            <v>0</v>
          </cell>
          <cell r="AA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N10">
            <v>0</v>
          </cell>
          <cell r="AO10">
            <v>0</v>
          </cell>
        </row>
        <row r="11">
          <cell r="B11" t="str">
            <v>X9</v>
          </cell>
          <cell r="H11">
            <v>0</v>
          </cell>
          <cell r="I11">
            <v>14500</v>
          </cell>
          <cell r="J11">
            <v>15100052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>
            <v>1500</v>
          </cell>
          <cell r="T11">
            <v>1937250</v>
          </cell>
          <cell r="W11">
            <v>0</v>
          </cell>
          <cell r="Y11">
            <v>0</v>
          </cell>
          <cell r="Z11">
            <v>0</v>
          </cell>
          <cell r="AA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100</v>
          </cell>
          <cell r="AK11">
            <v>266000</v>
          </cell>
          <cell r="AN11">
            <v>0</v>
          </cell>
          <cell r="AO11">
            <v>0</v>
          </cell>
        </row>
        <row r="12">
          <cell r="B12" t="str">
            <v>X3</v>
          </cell>
          <cell r="H12">
            <v>0</v>
          </cell>
          <cell r="I12">
            <v>14550</v>
          </cell>
          <cell r="J12">
            <v>13508100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W12">
            <v>0</v>
          </cell>
          <cell r="Y12">
            <v>0</v>
          </cell>
          <cell r="Z12">
            <v>0</v>
          </cell>
          <cell r="AA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N12">
            <v>0</v>
          </cell>
          <cell r="AO12">
            <v>0</v>
          </cell>
        </row>
        <row r="13">
          <cell r="B13" t="str">
            <v>YA</v>
          </cell>
          <cell r="H13">
            <v>0</v>
          </cell>
          <cell r="I13">
            <v>8200</v>
          </cell>
          <cell r="J13">
            <v>9620835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>
            <v>2520</v>
          </cell>
          <cell r="T13">
            <v>3254580</v>
          </cell>
          <cell r="W13">
            <v>0</v>
          </cell>
          <cell r="Y13">
            <v>0</v>
          </cell>
          <cell r="Z13">
            <v>0</v>
          </cell>
          <cell r="AA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N13">
            <v>0</v>
          </cell>
          <cell r="AO13">
            <v>0</v>
          </cell>
        </row>
        <row r="14">
          <cell r="B14" t="str">
            <v>YN</v>
          </cell>
          <cell r="H14">
            <v>0</v>
          </cell>
          <cell r="I14">
            <v>450</v>
          </cell>
          <cell r="J14">
            <v>477792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W14">
            <v>0</v>
          </cell>
          <cell r="Y14">
            <v>0</v>
          </cell>
          <cell r="Z14">
            <v>0</v>
          </cell>
          <cell r="AA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N14">
            <v>0</v>
          </cell>
          <cell r="AO14">
            <v>0</v>
          </cell>
        </row>
        <row r="15">
          <cell r="B15" t="str">
            <v>Y6</v>
          </cell>
          <cell r="G15">
            <v>117535</v>
          </cell>
          <cell r="H15">
            <v>120039595</v>
          </cell>
          <cell r="I15">
            <v>9476</v>
          </cell>
          <cell r="J15">
            <v>7992354</v>
          </cell>
          <cell r="M15">
            <v>2295</v>
          </cell>
          <cell r="N15">
            <v>2680560</v>
          </cell>
          <cell r="O15">
            <v>0</v>
          </cell>
          <cell r="P15">
            <v>0</v>
          </cell>
          <cell r="W15">
            <v>0</v>
          </cell>
          <cell r="Y15">
            <v>0</v>
          </cell>
          <cell r="Z15">
            <v>6266</v>
          </cell>
          <cell r="AA15">
            <v>4373744</v>
          </cell>
          <cell r="AD15">
            <v>199</v>
          </cell>
          <cell r="AE15">
            <v>256661</v>
          </cell>
          <cell r="AF15">
            <v>716</v>
          </cell>
          <cell r="AG15">
            <v>681389</v>
          </cell>
          <cell r="AH15">
            <v>915</v>
          </cell>
          <cell r="AI15">
            <v>938050</v>
          </cell>
          <cell r="AN15">
            <v>0</v>
          </cell>
          <cell r="AO15">
            <v>0</v>
          </cell>
        </row>
        <row r="16">
          <cell r="B16" t="str">
            <v>YS</v>
          </cell>
          <cell r="G16">
            <v>214935</v>
          </cell>
          <cell r="H16">
            <v>215608022</v>
          </cell>
          <cell r="I16">
            <v>16642</v>
          </cell>
          <cell r="J16">
            <v>13417607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1200</v>
          </cell>
          <cell r="R16">
            <v>2044980</v>
          </cell>
          <cell r="W16">
            <v>0</v>
          </cell>
          <cell r="Y16">
            <v>0</v>
          </cell>
          <cell r="Z16">
            <v>13488</v>
          </cell>
          <cell r="AA16">
            <v>9414788</v>
          </cell>
          <cell r="AD16">
            <v>388</v>
          </cell>
          <cell r="AE16">
            <v>500745</v>
          </cell>
          <cell r="AF16">
            <v>1566</v>
          </cell>
          <cell r="AG16">
            <v>1457094</v>
          </cell>
          <cell r="AH16">
            <v>1954</v>
          </cell>
          <cell r="AI16">
            <v>1957839</v>
          </cell>
          <cell r="AN16">
            <v>0</v>
          </cell>
          <cell r="AO16">
            <v>0</v>
          </cell>
        </row>
        <row r="17">
          <cell r="B17" t="str">
            <v>Y5</v>
          </cell>
          <cell r="G17">
            <v>214554</v>
          </cell>
          <cell r="H17">
            <v>238394144</v>
          </cell>
          <cell r="I17">
            <v>13745</v>
          </cell>
          <cell r="J17">
            <v>10175224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W17">
            <v>0</v>
          </cell>
          <cell r="Y17">
            <v>0</v>
          </cell>
          <cell r="Z17">
            <v>12038</v>
          </cell>
          <cell r="AA17">
            <v>8402670</v>
          </cell>
          <cell r="AD17">
            <v>377</v>
          </cell>
          <cell r="AE17">
            <v>486237</v>
          </cell>
          <cell r="AF17">
            <v>1330</v>
          </cell>
          <cell r="AG17">
            <v>1286317</v>
          </cell>
          <cell r="AH17">
            <v>1707</v>
          </cell>
          <cell r="AI17">
            <v>1772554</v>
          </cell>
          <cell r="AN17">
            <v>0</v>
          </cell>
          <cell r="AO17">
            <v>0</v>
          </cell>
        </row>
        <row r="18">
          <cell r="B18" t="str">
            <v>Y3</v>
          </cell>
          <cell r="G18">
            <v>104033</v>
          </cell>
          <cell r="H18">
            <v>148506320</v>
          </cell>
          <cell r="I18">
            <v>12141</v>
          </cell>
          <cell r="J18">
            <v>8970663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W18">
            <v>0</v>
          </cell>
          <cell r="Y18">
            <v>0</v>
          </cell>
          <cell r="Z18">
            <v>10779</v>
          </cell>
          <cell r="AA18">
            <v>7523873</v>
          </cell>
          <cell r="AD18">
            <v>326</v>
          </cell>
          <cell r="AE18">
            <v>420460</v>
          </cell>
          <cell r="AF18">
            <v>1036</v>
          </cell>
          <cell r="AG18">
            <v>1026330</v>
          </cell>
          <cell r="AH18">
            <v>1362</v>
          </cell>
          <cell r="AI18">
            <v>1446790</v>
          </cell>
          <cell r="AN18">
            <v>0</v>
          </cell>
          <cell r="AO18">
            <v>0</v>
          </cell>
        </row>
        <row r="19">
          <cell r="B19" t="str">
            <v>Y9</v>
          </cell>
          <cell r="G19">
            <v>212499</v>
          </cell>
          <cell r="H19">
            <v>204735669</v>
          </cell>
          <cell r="I19">
            <v>21447</v>
          </cell>
          <cell r="J19">
            <v>17471305</v>
          </cell>
          <cell r="M19">
            <v>3750</v>
          </cell>
          <cell r="N19">
            <v>4380000</v>
          </cell>
          <cell r="O19">
            <v>0</v>
          </cell>
          <cell r="P19">
            <v>0</v>
          </cell>
          <cell r="W19">
            <v>0</v>
          </cell>
          <cell r="Y19">
            <v>0</v>
          </cell>
          <cell r="Z19">
            <v>15419</v>
          </cell>
          <cell r="AA19">
            <v>10762649</v>
          </cell>
          <cell r="AB19">
            <v>199</v>
          </cell>
          <cell r="AC19">
            <v>146908</v>
          </cell>
          <cell r="AD19">
            <v>456</v>
          </cell>
          <cell r="AE19">
            <v>588128</v>
          </cell>
          <cell r="AF19">
            <v>1623</v>
          </cell>
          <cell r="AG19">
            <v>1593620</v>
          </cell>
          <cell r="AH19">
            <v>2079</v>
          </cell>
          <cell r="AI19">
            <v>2181748</v>
          </cell>
          <cell r="AN19">
            <v>0</v>
          </cell>
          <cell r="AO19">
            <v>0</v>
          </cell>
        </row>
        <row r="20">
          <cell r="B20" t="str">
            <v>YE</v>
          </cell>
          <cell r="G20">
            <v>62678</v>
          </cell>
          <cell r="H20">
            <v>91777756</v>
          </cell>
          <cell r="I20">
            <v>0</v>
          </cell>
          <cell r="J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W20">
            <v>0</v>
          </cell>
          <cell r="Y20">
            <v>0</v>
          </cell>
          <cell r="Z20">
            <v>0</v>
          </cell>
          <cell r="AA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N20">
            <v>0</v>
          </cell>
          <cell r="AO20">
            <v>0</v>
          </cell>
        </row>
        <row r="21">
          <cell r="B21" t="str">
            <v>YQ</v>
          </cell>
          <cell r="G21">
            <v>43927</v>
          </cell>
          <cell r="H21">
            <v>56268859</v>
          </cell>
          <cell r="I21">
            <v>0</v>
          </cell>
          <cell r="J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N21">
            <v>0</v>
          </cell>
          <cell r="AO21">
            <v>0</v>
          </cell>
        </row>
        <row r="22">
          <cell r="B22" t="str">
            <v>X4</v>
          </cell>
          <cell r="G22">
            <v>0</v>
          </cell>
          <cell r="H22">
            <v>0</v>
          </cell>
          <cell r="I22">
            <v>35000</v>
          </cell>
          <cell r="J22">
            <v>52192745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W22">
            <v>0</v>
          </cell>
          <cell r="Y22">
            <v>0</v>
          </cell>
          <cell r="Z22">
            <v>0</v>
          </cell>
          <cell r="AA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N22">
            <v>0</v>
          </cell>
          <cell r="AO22">
            <v>0</v>
          </cell>
        </row>
        <row r="23">
          <cell r="B23" t="str">
            <v>RA</v>
          </cell>
          <cell r="G23">
            <v>49189</v>
          </cell>
          <cell r="H23">
            <v>41834850</v>
          </cell>
          <cell r="I23">
            <v>4241</v>
          </cell>
          <cell r="J23">
            <v>3115866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W23">
            <v>0</v>
          </cell>
          <cell r="Y23">
            <v>0</v>
          </cell>
          <cell r="Z23">
            <v>3803</v>
          </cell>
          <cell r="AA23">
            <v>2654540</v>
          </cell>
          <cell r="AD23">
            <v>117</v>
          </cell>
          <cell r="AE23">
            <v>150901</v>
          </cell>
          <cell r="AF23">
            <v>321</v>
          </cell>
          <cell r="AG23">
            <v>310425</v>
          </cell>
          <cell r="AH23">
            <v>438</v>
          </cell>
          <cell r="AI23">
            <v>461326</v>
          </cell>
          <cell r="AN23">
            <v>0</v>
          </cell>
          <cell r="AO23">
            <v>0</v>
          </cell>
        </row>
        <row r="24">
          <cell r="B24" t="str">
            <v>RB</v>
          </cell>
          <cell r="G24">
            <v>0</v>
          </cell>
          <cell r="H24">
            <v>0</v>
          </cell>
          <cell r="I24">
            <v>30410</v>
          </cell>
          <cell r="J24">
            <v>45377802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W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N24">
            <v>0</v>
          </cell>
          <cell r="AO24">
            <v>0</v>
          </cell>
        </row>
        <row r="25">
          <cell r="B25" t="str">
            <v>YR</v>
          </cell>
          <cell r="G25">
            <v>2562</v>
          </cell>
          <cell r="H25">
            <v>3740389</v>
          </cell>
          <cell r="I25">
            <v>196</v>
          </cell>
          <cell r="J25">
            <v>143973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W25">
            <v>0</v>
          </cell>
          <cell r="Y25">
            <v>0</v>
          </cell>
          <cell r="Z25">
            <v>178</v>
          </cell>
          <cell r="AA25">
            <v>124246</v>
          </cell>
          <cell r="AD25">
            <v>5</v>
          </cell>
          <cell r="AE25">
            <v>6449</v>
          </cell>
          <cell r="AF25">
            <v>13</v>
          </cell>
          <cell r="AG25">
            <v>13278</v>
          </cell>
          <cell r="AH25">
            <v>18</v>
          </cell>
          <cell r="AI25">
            <v>19727</v>
          </cell>
          <cell r="AN25">
            <v>0</v>
          </cell>
          <cell r="AO25">
            <v>0</v>
          </cell>
        </row>
        <row r="26">
          <cell r="B26" t="str">
            <v>RH</v>
          </cell>
          <cell r="G26">
            <v>3795</v>
          </cell>
          <cell r="H26">
            <v>5219529</v>
          </cell>
          <cell r="I26">
            <v>317</v>
          </cell>
          <cell r="J26">
            <v>234869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W26">
            <v>0</v>
          </cell>
          <cell r="Y26">
            <v>0</v>
          </cell>
          <cell r="Z26">
            <v>285</v>
          </cell>
          <cell r="AA26">
            <v>198933</v>
          </cell>
          <cell r="AD26">
            <v>12</v>
          </cell>
          <cell r="AE26">
            <v>15477</v>
          </cell>
          <cell r="AF26">
            <v>20</v>
          </cell>
          <cell r="AG26">
            <v>20459</v>
          </cell>
          <cell r="AH26">
            <v>32</v>
          </cell>
          <cell r="AI26">
            <v>35936</v>
          </cell>
          <cell r="AN26">
            <v>0</v>
          </cell>
          <cell r="AO26">
            <v>0</v>
          </cell>
        </row>
        <row r="27">
          <cell r="B27" t="str">
            <v>R7</v>
          </cell>
          <cell r="G27">
            <v>128122</v>
          </cell>
          <cell r="H27">
            <v>128352572</v>
          </cell>
          <cell r="I27">
            <v>17068</v>
          </cell>
          <cell r="J27">
            <v>46777880</v>
          </cell>
          <cell r="M27">
            <v>6525</v>
          </cell>
          <cell r="N27">
            <v>7621200</v>
          </cell>
          <cell r="O27">
            <v>505</v>
          </cell>
          <cell r="P27">
            <v>1135796</v>
          </cell>
          <cell r="W27">
            <v>610</v>
          </cell>
          <cell r="X27">
            <v>4880</v>
          </cell>
          <cell r="Y27">
            <v>31077060</v>
          </cell>
          <cell r="Z27">
            <v>8385</v>
          </cell>
          <cell r="AA27">
            <v>5852832</v>
          </cell>
          <cell r="AB27">
            <v>90</v>
          </cell>
          <cell r="AC27">
            <v>66441</v>
          </cell>
          <cell r="AD27">
            <v>221</v>
          </cell>
          <cell r="AE27">
            <v>285036</v>
          </cell>
          <cell r="AF27">
            <v>732</v>
          </cell>
          <cell r="AG27">
            <v>739515</v>
          </cell>
          <cell r="AH27">
            <v>953</v>
          </cell>
          <cell r="AI27">
            <v>1024551</v>
          </cell>
          <cell r="AN27">
            <v>0</v>
          </cell>
          <cell r="AO27">
            <v>0</v>
          </cell>
        </row>
        <row r="28">
          <cell r="B28" t="str">
            <v>R2</v>
          </cell>
          <cell r="G28">
            <v>55776</v>
          </cell>
          <cell r="H28">
            <v>84800147</v>
          </cell>
          <cell r="I28">
            <v>6646</v>
          </cell>
          <cell r="J28">
            <v>4896180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W28">
            <v>0</v>
          </cell>
          <cell r="Y28">
            <v>0</v>
          </cell>
          <cell r="Z28">
            <v>5584</v>
          </cell>
          <cell r="AA28">
            <v>3897700</v>
          </cell>
          <cell r="AB28">
            <v>421</v>
          </cell>
          <cell r="AC28">
            <v>310795</v>
          </cell>
          <cell r="AD28">
            <v>164</v>
          </cell>
          <cell r="AE28">
            <v>211520</v>
          </cell>
          <cell r="AF28">
            <v>477</v>
          </cell>
          <cell r="AG28">
            <v>476165</v>
          </cell>
          <cell r="AH28">
            <v>641</v>
          </cell>
          <cell r="AI28">
            <v>687685</v>
          </cell>
          <cell r="AN28">
            <v>0</v>
          </cell>
          <cell r="AO28">
            <v>0</v>
          </cell>
        </row>
        <row r="29">
          <cell r="B29" t="str">
            <v>R5</v>
          </cell>
          <cell r="G29">
            <v>55740</v>
          </cell>
          <cell r="H29">
            <v>76063368</v>
          </cell>
          <cell r="I29">
            <v>0</v>
          </cell>
          <cell r="J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W29">
            <v>0</v>
          </cell>
          <cell r="Y29">
            <v>0</v>
          </cell>
          <cell r="Z29">
            <v>0</v>
          </cell>
          <cell r="AA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N29">
            <v>0</v>
          </cell>
          <cell r="AO29">
            <v>0</v>
          </cell>
        </row>
        <row r="30">
          <cell r="B30" t="str">
            <v>C1</v>
          </cell>
          <cell r="G30">
            <v>12720</v>
          </cell>
          <cell r="H30">
            <v>28203891</v>
          </cell>
          <cell r="I30">
            <v>821</v>
          </cell>
          <cell r="J30">
            <v>600311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W30">
            <v>0</v>
          </cell>
          <cell r="Y30">
            <v>0</v>
          </cell>
          <cell r="Z30">
            <v>748</v>
          </cell>
          <cell r="AA30">
            <v>522113</v>
          </cell>
          <cell r="AD30">
            <v>21</v>
          </cell>
          <cell r="AE30">
            <v>27085</v>
          </cell>
          <cell r="AF30">
            <v>52</v>
          </cell>
          <cell r="AG30">
            <v>51113</v>
          </cell>
          <cell r="AH30">
            <v>73</v>
          </cell>
          <cell r="AI30">
            <v>78198</v>
          </cell>
          <cell r="AN30">
            <v>1560</v>
          </cell>
          <cell r="AO30">
            <v>5623398</v>
          </cell>
        </row>
        <row r="31">
          <cell r="B31" t="str">
            <v>C2</v>
          </cell>
          <cell r="G31">
            <v>21622</v>
          </cell>
          <cell r="H31">
            <v>46519507</v>
          </cell>
          <cell r="I31">
            <v>1250</v>
          </cell>
          <cell r="J31">
            <v>915873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W31">
            <v>0</v>
          </cell>
          <cell r="Y31">
            <v>0</v>
          </cell>
          <cell r="Z31">
            <v>1127</v>
          </cell>
          <cell r="AA31">
            <v>786660</v>
          </cell>
          <cell r="AD31">
            <v>31</v>
          </cell>
          <cell r="AE31">
            <v>39982</v>
          </cell>
          <cell r="AF31">
            <v>92</v>
          </cell>
          <cell r="AG31">
            <v>89231</v>
          </cell>
          <cell r="AH31">
            <v>123</v>
          </cell>
          <cell r="AI31">
            <v>129213</v>
          </cell>
          <cell r="AN31">
            <v>2728</v>
          </cell>
          <cell r="AO31">
            <v>12987795</v>
          </cell>
        </row>
        <row r="32">
          <cell r="B32" t="str">
            <v>C3</v>
          </cell>
          <cell r="G32">
            <v>7361</v>
          </cell>
          <cell r="H32">
            <v>20727547</v>
          </cell>
          <cell r="I32">
            <v>600</v>
          </cell>
          <cell r="J32">
            <v>437143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W32">
            <v>0</v>
          </cell>
          <cell r="Y32">
            <v>0</v>
          </cell>
          <cell r="Z32">
            <v>550</v>
          </cell>
          <cell r="AA32">
            <v>383907</v>
          </cell>
          <cell r="AD32">
            <v>13</v>
          </cell>
          <cell r="AE32">
            <v>16767</v>
          </cell>
          <cell r="AF32">
            <v>37</v>
          </cell>
          <cell r="AG32">
            <v>36469</v>
          </cell>
          <cell r="AH32">
            <v>50</v>
          </cell>
          <cell r="AI32">
            <v>53236</v>
          </cell>
          <cell r="AN32">
            <v>2138</v>
          </cell>
          <cell r="AO32">
            <v>9336934</v>
          </cell>
        </row>
        <row r="33">
          <cell r="B33" t="str">
            <v>C4</v>
          </cell>
          <cell r="G33">
            <v>39342</v>
          </cell>
          <cell r="H33">
            <v>58459563</v>
          </cell>
          <cell r="I33">
            <v>2519</v>
          </cell>
          <cell r="J33">
            <v>1853387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W33">
            <v>0</v>
          </cell>
          <cell r="Y33">
            <v>0</v>
          </cell>
          <cell r="Z33">
            <v>2257</v>
          </cell>
          <cell r="AA33">
            <v>1575413</v>
          </cell>
          <cell r="AD33">
            <v>65</v>
          </cell>
          <cell r="AE33">
            <v>83834</v>
          </cell>
          <cell r="AF33">
            <v>197</v>
          </cell>
          <cell r="AG33">
            <v>194140</v>
          </cell>
          <cell r="AH33">
            <v>262</v>
          </cell>
          <cell r="AI33">
            <v>277974</v>
          </cell>
          <cell r="AN33">
            <v>3840</v>
          </cell>
          <cell r="AO33">
            <v>13237826</v>
          </cell>
        </row>
        <row r="34">
          <cell r="B34" t="str">
            <v>C5</v>
          </cell>
          <cell r="G34">
            <v>36702</v>
          </cell>
          <cell r="H34">
            <v>51259246</v>
          </cell>
          <cell r="I34">
            <v>2364</v>
          </cell>
          <cell r="J34">
            <v>1737351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W34">
            <v>0</v>
          </cell>
          <cell r="Y34">
            <v>0</v>
          </cell>
          <cell r="Z34">
            <v>2126</v>
          </cell>
          <cell r="AA34">
            <v>1483974</v>
          </cell>
          <cell r="AD34">
            <v>64</v>
          </cell>
          <cell r="AE34">
            <v>82544</v>
          </cell>
          <cell r="AF34">
            <v>174</v>
          </cell>
          <cell r="AG34">
            <v>170833</v>
          </cell>
          <cell r="AH34">
            <v>238</v>
          </cell>
          <cell r="AI34">
            <v>253377</v>
          </cell>
          <cell r="AN34">
            <v>4800</v>
          </cell>
          <cell r="AO34">
            <v>16884934</v>
          </cell>
        </row>
        <row r="35">
          <cell r="B35" t="str">
            <v>C6</v>
          </cell>
          <cell r="G35">
            <v>8251</v>
          </cell>
          <cell r="H35">
            <v>34831798</v>
          </cell>
          <cell r="I35">
            <v>1023</v>
          </cell>
          <cell r="J35">
            <v>747258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W35">
            <v>0</v>
          </cell>
          <cell r="Y35">
            <v>0</v>
          </cell>
          <cell r="Z35">
            <v>932</v>
          </cell>
          <cell r="AA35">
            <v>650547</v>
          </cell>
          <cell r="AD35">
            <v>24</v>
          </cell>
          <cell r="AE35">
            <v>30954</v>
          </cell>
          <cell r="AF35">
            <v>67</v>
          </cell>
          <cell r="AG35">
            <v>65757</v>
          </cell>
          <cell r="AH35">
            <v>91</v>
          </cell>
          <cell r="AI35">
            <v>96711</v>
          </cell>
          <cell r="AN35">
            <v>5352</v>
          </cell>
          <cell r="AO35">
            <v>18002280</v>
          </cell>
        </row>
        <row r="36">
          <cell r="B36" t="str">
            <v>C7</v>
          </cell>
          <cell r="G36">
            <v>17479</v>
          </cell>
          <cell r="H36">
            <v>33968433</v>
          </cell>
          <cell r="I36">
            <v>962</v>
          </cell>
          <cell r="J36">
            <v>705822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W36">
            <v>0</v>
          </cell>
          <cell r="Y36">
            <v>0</v>
          </cell>
          <cell r="Z36">
            <v>868</v>
          </cell>
          <cell r="AA36">
            <v>605875</v>
          </cell>
          <cell r="AD36">
            <v>22</v>
          </cell>
          <cell r="AE36">
            <v>28375</v>
          </cell>
          <cell r="AF36">
            <v>72</v>
          </cell>
          <cell r="AG36">
            <v>71572</v>
          </cell>
          <cell r="AH36">
            <v>94</v>
          </cell>
          <cell r="AI36">
            <v>99947</v>
          </cell>
          <cell r="AN36">
            <v>720</v>
          </cell>
          <cell r="AO36">
            <v>7675504</v>
          </cell>
        </row>
        <row r="37">
          <cell r="B37" t="str">
            <v>C8</v>
          </cell>
          <cell r="G37">
            <v>14641</v>
          </cell>
          <cell r="H37">
            <v>47053703</v>
          </cell>
          <cell r="I37">
            <v>1234</v>
          </cell>
          <cell r="J37">
            <v>901141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W37">
            <v>0</v>
          </cell>
          <cell r="Y37">
            <v>0</v>
          </cell>
          <cell r="Z37">
            <v>1128</v>
          </cell>
          <cell r="AA37">
            <v>787358</v>
          </cell>
          <cell r="AD37">
            <v>28</v>
          </cell>
          <cell r="AE37">
            <v>36113</v>
          </cell>
          <cell r="AF37">
            <v>78</v>
          </cell>
          <cell r="AG37">
            <v>77670</v>
          </cell>
          <cell r="AH37">
            <v>106</v>
          </cell>
          <cell r="AI37">
            <v>113783</v>
          </cell>
          <cell r="AN37">
            <v>2760</v>
          </cell>
          <cell r="AO37">
            <v>9889651</v>
          </cell>
        </row>
        <row r="38">
          <cell r="B38" t="str">
            <v>C9</v>
          </cell>
          <cell r="G38">
            <v>29058</v>
          </cell>
          <cell r="H38">
            <v>50395215</v>
          </cell>
          <cell r="I38">
            <v>2147</v>
          </cell>
          <cell r="J38">
            <v>1569295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W38">
            <v>0</v>
          </cell>
          <cell r="Y38">
            <v>0</v>
          </cell>
          <cell r="Z38">
            <v>1956</v>
          </cell>
          <cell r="AA38">
            <v>1365312</v>
          </cell>
          <cell r="AD38">
            <v>50</v>
          </cell>
          <cell r="AE38">
            <v>64488</v>
          </cell>
          <cell r="AF38">
            <v>141</v>
          </cell>
          <cell r="AG38">
            <v>139495</v>
          </cell>
          <cell r="AH38">
            <v>191</v>
          </cell>
          <cell r="AI38">
            <v>203983</v>
          </cell>
          <cell r="AN38">
            <v>2816</v>
          </cell>
          <cell r="AO38">
            <v>10536160</v>
          </cell>
        </row>
        <row r="39">
          <cell r="B39" t="str">
            <v>CA</v>
          </cell>
          <cell r="G39">
            <v>11000</v>
          </cell>
          <cell r="H39">
            <v>32433371</v>
          </cell>
          <cell r="I39">
            <v>923</v>
          </cell>
          <cell r="J39">
            <v>674779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W39">
            <v>0</v>
          </cell>
          <cell r="Y39">
            <v>0</v>
          </cell>
          <cell r="Z39">
            <v>841</v>
          </cell>
          <cell r="AA39">
            <v>587028</v>
          </cell>
          <cell r="AD39">
            <v>22</v>
          </cell>
          <cell r="AE39">
            <v>28375</v>
          </cell>
          <cell r="AF39">
            <v>60</v>
          </cell>
          <cell r="AG39">
            <v>59376</v>
          </cell>
          <cell r="AH39">
            <v>82</v>
          </cell>
          <cell r="AI39">
            <v>87751</v>
          </cell>
          <cell r="AN39">
            <v>3000</v>
          </cell>
          <cell r="AO39">
            <v>10673410</v>
          </cell>
        </row>
        <row r="40">
          <cell r="B40" t="str">
            <v>CB</v>
          </cell>
          <cell r="G40">
            <v>56937</v>
          </cell>
          <cell r="H40">
            <v>134385605</v>
          </cell>
          <cell r="I40">
            <v>5767</v>
          </cell>
          <cell r="J40">
            <v>4237143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W40">
            <v>0</v>
          </cell>
          <cell r="Y40">
            <v>0</v>
          </cell>
          <cell r="Z40">
            <v>5178</v>
          </cell>
          <cell r="AA40">
            <v>3614307</v>
          </cell>
          <cell r="AD40">
            <v>144</v>
          </cell>
          <cell r="AE40">
            <v>185725</v>
          </cell>
          <cell r="AF40">
            <v>445</v>
          </cell>
          <cell r="AG40">
            <v>437111</v>
          </cell>
          <cell r="AH40">
            <v>589</v>
          </cell>
          <cell r="AI40">
            <v>622836</v>
          </cell>
          <cell r="AN40">
            <v>660</v>
          </cell>
          <cell r="AO40">
            <v>10562986</v>
          </cell>
        </row>
        <row r="41">
          <cell r="B41" t="str">
            <v>CE</v>
          </cell>
          <cell r="G41">
            <v>4583</v>
          </cell>
          <cell r="H41">
            <v>44110722</v>
          </cell>
          <cell r="I41">
            <v>1086</v>
          </cell>
          <cell r="J41">
            <v>788925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W41">
            <v>0</v>
          </cell>
          <cell r="Y41">
            <v>0</v>
          </cell>
          <cell r="Z41">
            <v>1002</v>
          </cell>
          <cell r="AA41">
            <v>699408</v>
          </cell>
          <cell r="AD41">
            <v>22</v>
          </cell>
          <cell r="AE41">
            <v>28375</v>
          </cell>
          <cell r="AF41">
            <v>62</v>
          </cell>
          <cell r="AG41">
            <v>61142</v>
          </cell>
          <cell r="AH41">
            <v>84</v>
          </cell>
          <cell r="AI41">
            <v>89517</v>
          </cell>
          <cell r="AN41">
            <v>3960</v>
          </cell>
          <cell r="AO41">
            <v>15717813</v>
          </cell>
        </row>
        <row r="42">
          <cell r="B42" t="str">
            <v>CF</v>
          </cell>
          <cell r="G42">
            <v>60581</v>
          </cell>
          <cell r="H42">
            <v>124136489</v>
          </cell>
          <cell r="I42">
            <v>5939</v>
          </cell>
          <cell r="J42">
            <v>4366870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W42">
            <v>0</v>
          </cell>
          <cell r="Y42">
            <v>0</v>
          </cell>
          <cell r="Z42">
            <v>5340</v>
          </cell>
          <cell r="AA42">
            <v>3727385</v>
          </cell>
          <cell r="AD42">
            <v>147</v>
          </cell>
          <cell r="AE42">
            <v>189594</v>
          </cell>
          <cell r="AF42">
            <v>452</v>
          </cell>
          <cell r="AG42">
            <v>449891</v>
          </cell>
          <cell r="AH42">
            <v>599</v>
          </cell>
          <cell r="AI42">
            <v>639485</v>
          </cell>
          <cell r="AN42">
            <v>8942</v>
          </cell>
          <cell r="AO42">
            <v>30412824</v>
          </cell>
        </row>
        <row r="43">
          <cell r="B43" t="str">
            <v>CH</v>
          </cell>
          <cell r="G43">
            <v>92328</v>
          </cell>
          <cell r="H43">
            <v>140193735</v>
          </cell>
          <cell r="I43">
            <v>5616</v>
          </cell>
          <cell r="J43">
            <v>4142252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W43">
            <v>0</v>
          </cell>
          <cell r="Y43">
            <v>0</v>
          </cell>
          <cell r="Z43">
            <v>5005</v>
          </cell>
          <cell r="AA43">
            <v>3493551</v>
          </cell>
          <cell r="AD43">
            <v>150</v>
          </cell>
          <cell r="AE43">
            <v>193463</v>
          </cell>
          <cell r="AF43">
            <v>461</v>
          </cell>
          <cell r="AG43">
            <v>455238</v>
          </cell>
          <cell r="AH43">
            <v>611</v>
          </cell>
          <cell r="AI43">
            <v>648701</v>
          </cell>
          <cell r="AN43">
            <v>5018</v>
          </cell>
          <cell r="AO43">
            <v>17234416</v>
          </cell>
        </row>
        <row r="44">
          <cell r="B44" t="str">
            <v>CI</v>
          </cell>
          <cell r="G44">
            <v>55979</v>
          </cell>
          <cell r="H44">
            <v>97552276</v>
          </cell>
          <cell r="I44">
            <v>6480</v>
          </cell>
          <cell r="J44">
            <v>5626312</v>
          </cell>
          <cell r="M44">
            <v>2000</v>
          </cell>
          <cell r="N44">
            <v>2336000</v>
          </cell>
          <cell r="O44">
            <v>0</v>
          </cell>
          <cell r="P44">
            <v>0</v>
          </cell>
          <cell r="W44">
            <v>0</v>
          </cell>
          <cell r="Y44">
            <v>0</v>
          </cell>
          <cell r="Z44">
            <v>4024</v>
          </cell>
          <cell r="AA44">
            <v>2808801</v>
          </cell>
          <cell r="AB44">
            <v>17</v>
          </cell>
          <cell r="AC44">
            <v>12550</v>
          </cell>
          <cell r="AD44">
            <v>110</v>
          </cell>
          <cell r="AE44">
            <v>141873</v>
          </cell>
          <cell r="AF44">
            <v>329</v>
          </cell>
          <cell r="AG44">
            <v>327088</v>
          </cell>
          <cell r="AH44">
            <v>439</v>
          </cell>
          <cell r="AI44">
            <v>468961</v>
          </cell>
          <cell r="AN44">
            <v>5651</v>
          </cell>
          <cell r="AO44">
            <v>20625121</v>
          </cell>
        </row>
        <row r="45">
          <cell r="B45" t="str">
            <v>CJ</v>
          </cell>
          <cell r="G45">
            <v>54427</v>
          </cell>
          <cell r="H45">
            <v>167485063</v>
          </cell>
          <cell r="I45">
            <v>6174</v>
          </cell>
          <cell r="J45">
            <v>4566681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W45">
            <v>0</v>
          </cell>
          <cell r="Y45">
            <v>0</v>
          </cell>
          <cell r="Z45">
            <v>5468</v>
          </cell>
          <cell r="AA45">
            <v>3816730</v>
          </cell>
          <cell r="AD45">
            <v>175</v>
          </cell>
          <cell r="AE45">
            <v>225707</v>
          </cell>
          <cell r="AF45">
            <v>531</v>
          </cell>
          <cell r="AG45">
            <v>524244</v>
          </cell>
          <cell r="AH45">
            <v>706</v>
          </cell>
          <cell r="AI45">
            <v>749951</v>
          </cell>
          <cell r="AN45">
            <v>4212</v>
          </cell>
          <cell r="AO45">
            <v>14485359</v>
          </cell>
        </row>
        <row r="46">
          <cell r="B46" t="str">
            <v>CG</v>
          </cell>
          <cell r="G46">
            <v>42082</v>
          </cell>
          <cell r="H46">
            <v>48681363</v>
          </cell>
          <cell r="I46">
            <v>2512</v>
          </cell>
          <cell r="J46">
            <v>1848414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W46">
            <v>0</v>
          </cell>
          <cell r="Y46">
            <v>0</v>
          </cell>
          <cell r="Z46">
            <v>2257</v>
          </cell>
          <cell r="AA46">
            <v>1575413</v>
          </cell>
          <cell r="AD46">
            <v>66</v>
          </cell>
          <cell r="AE46">
            <v>85124</v>
          </cell>
          <cell r="AF46">
            <v>189</v>
          </cell>
          <cell r="AG46">
            <v>187877</v>
          </cell>
          <cell r="AH46">
            <v>255</v>
          </cell>
          <cell r="AI46">
            <v>273001</v>
          </cell>
          <cell r="AN46">
            <v>3876</v>
          </cell>
          <cell r="AO46">
            <v>13117440</v>
          </cell>
        </row>
        <row r="47">
          <cell r="B47" t="str">
            <v>YV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W47">
            <v>0</v>
          </cell>
          <cell r="Y47">
            <v>0</v>
          </cell>
          <cell r="Z47">
            <v>0</v>
          </cell>
          <cell r="AA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N47">
            <v>0</v>
          </cell>
          <cell r="AO47">
            <v>0</v>
          </cell>
        </row>
        <row r="48">
          <cell r="B48" t="str">
            <v>YT</v>
          </cell>
          <cell r="G48">
            <v>41035</v>
          </cell>
          <cell r="H48">
            <v>34708346</v>
          </cell>
          <cell r="I48">
            <v>3019</v>
          </cell>
          <cell r="J48">
            <v>2226500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W48">
            <v>0</v>
          </cell>
          <cell r="Y48">
            <v>0</v>
          </cell>
          <cell r="Z48">
            <v>2711</v>
          </cell>
          <cell r="AA48">
            <v>1892311</v>
          </cell>
          <cell r="AD48">
            <v>65</v>
          </cell>
          <cell r="AE48">
            <v>83834</v>
          </cell>
          <cell r="AF48">
            <v>243</v>
          </cell>
          <cell r="AG48">
            <v>250355</v>
          </cell>
          <cell r="AH48">
            <v>308</v>
          </cell>
          <cell r="AI48">
            <v>334189</v>
          </cell>
          <cell r="AN48">
            <v>0</v>
          </cell>
          <cell r="AO48">
            <v>0</v>
          </cell>
        </row>
        <row r="49">
          <cell r="B49" t="str">
            <v>XE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W49">
            <v>0</v>
          </cell>
          <cell r="Y49">
            <v>0</v>
          </cell>
          <cell r="Z49">
            <v>0</v>
          </cell>
          <cell r="AA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N49">
            <v>0</v>
          </cell>
          <cell r="AO49">
            <v>0</v>
          </cell>
        </row>
        <row r="50">
          <cell r="B50" t="str">
            <v>V4</v>
          </cell>
          <cell r="G50">
            <v>0</v>
          </cell>
          <cell r="H50">
            <v>0</v>
          </cell>
          <cell r="I50">
            <v>1525</v>
          </cell>
          <cell r="J50">
            <v>120456310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W50">
            <v>1525</v>
          </cell>
          <cell r="X50">
            <v>18300</v>
          </cell>
          <cell r="Y50">
            <v>120456310</v>
          </cell>
          <cell r="Z50">
            <v>0</v>
          </cell>
          <cell r="AA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N50">
            <v>0</v>
          </cell>
          <cell r="AO50">
            <v>0</v>
          </cell>
        </row>
        <row r="51">
          <cell r="B51" t="str">
            <v>VW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W51">
            <v>0</v>
          </cell>
          <cell r="Y51">
            <v>0</v>
          </cell>
          <cell r="Z51">
            <v>0</v>
          </cell>
          <cell r="AA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N51">
            <v>0</v>
          </cell>
          <cell r="AO51">
            <v>0</v>
          </cell>
        </row>
        <row r="52">
          <cell r="B52" t="str">
            <v>VN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W52">
            <v>0</v>
          </cell>
          <cell r="Y52">
            <v>0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N52">
            <v>0</v>
          </cell>
          <cell r="AO52">
            <v>0</v>
          </cell>
        </row>
        <row r="53">
          <cell r="B53" t="str">
            <v>S1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W53">
            <v>0</v>
          </cell>
          <cell r="Y53">
            <v>0</v>
          </cell>
          <cell r="Z53">
            <v>0</v>
          </cell>
          <cell r="AA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N53">
            <v>0</v>
          </cell>
          <cell r="AO53">
            <v>0</v>
          </cell>
        </row>
        <row r="54">
          <cell r="B54" t="str">
            <v>F1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W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N54">
            <v>0</v>
          </cell>
          <cell r="AO54">
            <v>0</v>
          </cell>
        </row>
        <row r="55">
          <cell r="B55" t="str">
            <v>VU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W55">
            <v>0</v>
          </cell>
          <cell r="Y55">
            <v>0</v>
          </cell>
          <cell r="Z55">
            <v>0</v>
          </cell>
          <cell r="AA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N55">
            <v>0</v>
          </cell>
          <cell r="AO55">
            <v>0</v>
          </cell>
        </row>
        <row r="56">
          <cell r="B56" t="str">
            <v>S8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W56">
            <v>0</v>
          </cell>
          <cell r="Y56">
            <v>0</v>
          </cell>
          <cell r="Z56">
            <v>0</v>
          </cell>
          <cell r="AA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N56">
            <v>0</v>
          </cell>
          <cell r="AO56">
            <v>0</v>
          </cell>
        </row>
        <row r="57">
          <cell r="B57" t="str">
            <v>S9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W57">
            <v>0</v>
          </cell>
          <cell r="Y57">
            <v>0</v>
          </cell>
          <cell r="Z57">
            <v>0</v>
          </cell>
          <cell r="AA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N57">
            <v>0</v>
          </cell>
          <cell r="AO57">
            <v>0</v>
          </cell>
        </row>
        <row r="58">
          <cell r="B58" t="str">
            <v>VA</v>
          </cell>
          <cell r="G58">
            <v>0</v>
          </cell>
          <cell r="H58">
            <v>0</v>
          </cell>
          <cell r="I58">
            <v>3750</v>
          </cell>
          <cell r="J58">
            <v>2982529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W58">
            <v>0</v>
          </cell>
          <cell r="Y58">
            <v>0</v>
          </cell>
          <cell r="Z58">
            <v>2500</v>
          </cell>
          <cell r="AA58">
            <v>1745030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N58">
            <v>0</v>
          </cell>
          <cell r="AO58">
            <v>0</v>
          </cell>
        </row>
        <row r="59">
          <cell r="B59" t="str">
            <v>S4</v>
          </cell>
          <cell r="G59">
            <v>0</v>
          </cell>
          <cell r="H59">
            <v>0</v>
          </cell>
          <cell r="I59">
            <v>1950</v>
          </cell>
          <cell r="J59">
            <v>2215478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W59">
            <v>0</v>
          </cell>
          <cell r="Y59">
            <v>0</v>
          </cell>
          <cell r="Z59">
            <v>0</v>
          </cell>
          <cell r="AA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N59">
            <v>0</v>
          </cell>
          <cell r="AO59">
            <v>0</v>
          </cell>
        </row>
        <row r="60">
          <cell r="B60" t="str">
            <v>VI</v>
          </cell>
          <cell r="G60">
            <v>0</v>
          </cell>
          <cell r="H60">
            <v>0</v>
          </cell>
          <cell r="I60">
            <v>300</v>
          </cell>
          <cell r="J60">
            <v>306783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W60">
            <v>0</v>
          </cell>
          <cell r="Y60">
            <v>0</v>
          </cell>
          <cell r="Z60">
            <v>0</v>
          </cell>
          <cell r="AA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N60">
            <v>0</v>
          </cell>
          <cell r="AO60">
            <v>0</v>
          </cell>
        </row>
        <row r="61">
          <cell r="B61" t="str">
            <v>SS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W61">
            <v>0</v>
          </cell>
          <cell r="Y61">
            <v>0</v>
          </cell>
          <cell r="Z61">
            <v>0</v>
          </cell>
          <cell r="AA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N61">
            <v>0</v>
          </cell>
          <cell r="AO61">
            <v>0</v>
          </cell>
        </row>
        <row r="62">
          <cell r="B62" t="str">
            <v>T7</v>
          </cell>
          <cell r="G62">
            <v>0</v>
          </cell>
          <cell r="H62">
            <v>0</v>
          </cell>
          <cell r="I62">
            <v>2064</v>
          </cell>
          <cell r="J62">
            <v>152224392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W62">
            <v>2064</v>
          </cell>
          <cell r="X62">
            <v>22700</v>
          </cell>
          <cell r="Y62">
            <v>152224392</v>
          </cell>
          <cell r="Z62">
            <v>0</v>
          </cell>
          <cell r="AA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N62">
            <v>0</v>
          </cell>
          <cell r="AO62">
            <v>0</v>
          </cell>
        </row>
        <row r="63">
          <cell r="B63" t="str">
            <v>T6</v>
          </cell>
          <cell r="G63">
            <v>0</v>
          </cell>
          <cell r="H63">
            <v>0</v>
          </cell>
          <cell r="I63">
            <v>50</v>
          </cell>
          <cell r="J63">
            <v>75717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W63">
            <v>0</v>
          </cell>
          <cell r="Y63">
            <v>0</v>
          </cell>
          <cell r="Z63">
            <v>0</v>
          </cell>
          <cell r="AA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N63">
            <v>0</v>
          </cell>
          <cell r="AO63">
            <v>0</v>
          </cell>
        </row>
        <row r="64">
          <cell r="B64" t="str">
            <v>SF</v>
          </cell>
          <cell r="G64">
            <v>0</v>
          </cell>
          <cell r="H64">
            <v>0</v>
          </cell>
          <cell r="I64">
            <v>250</v>
          </cell>
          <cell r="J64">
            <v>269069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W64">
            <v>0</v>
          </cell>
          <cell r="Y64">
            <v>0</v>
          </cell>
          <cell r="Z64">
            <v>0</v>
          </cell>
          <cell r="AA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N64">
            <v>0</v>
          </cell>
          <cell r="AO64">
            <v>0</v>
          </cell>
        </row>
        <row r="65">
          <cell r="B65" t="str">
            <v>T5</v>
          </cell>
          <cell r="G65">
            <v>0</v>
          </cell>
          <cell r="H65">
            <v>0</v>
          </cell>
          <cell r="I65">
            <v>290</v>
          </cell>
          <cell r="J65">
            <v>390975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W65">
            <v>0</v>
          </cell>
          <cell r="Y65">
            <v>0</v>
          </cell>
          <cell r="Z65">
            <v>0</v>
          </cell>
          <cell r="AA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N65">
            <v>0</v>
          </cell>
          <cell r="AO65">
            <v>0</v>
          </cell>
        </row>
        <row r="66">
          <cell r="B66" t="str">
            <v>SD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W66">
            <v>0</v>
          </cell>
          <cell r="Y66">
            <v>0</v>
          </cell>
          <cell r="Z66">
            <v>0</v>
          </cell>
          <cell r="AA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N66">
            <v>0</v>
          </cell>
          <cell r="AO66">
            <v>0</v>
          </cell>
        </row>
        <row r="67">
          <cell r="B67" t="str">
            <v>SV</v>
          </cell>
          <cell r="G67">
            <v>0</v>
          </cell>
          <cell r="H67">
            <v>0</v>
          </cell>
          <cell r="I67">
            <v>360</v>
          </cell>
          <cell r="J67">
            <v>417198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N67">
            <v>0</v>
          </cell>
          <cell r="AO67">
            <v>0</v>
          </cell>
        </row>
        <row r="68">
          <cell r="B68" t="str">
            <v>TJ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W68">
            <v>0</v>
          </cell>
          <cell r="Y68">
            <v>0</v>
          </cell>
          <cell r="Z68">
            <v>0</v>
          </cell>
          <cell r="AA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N68">
            <v>0</v>
          </cell>
          <cell r="AO68">
            <v>0</v>
          </cell>
        </row>
        <row r="69">
          <cell r="B69" t="str">
            <v>TK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W69">
            <v>0</v>
          </cell>
          <cell r="Y69">
            <v>0</v>
          </cell>
          <cell r="Z69">
            <v>0</v>
          </cell>
          <cell r="AA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N69">
            <v>0</v>
          </cell>
          <cell r="AO69">
            <v>0</v>
          </cell>
        </row>
        <row r="70">
          <cell r="B70" t="str">
            <v>TL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W70">
            <v>0</v>
          </cell>
          <cell r="Y70">
            <v>0</v>
          </cell>
          <cell r="Z70">
            <v>0</v>
          </cell>
          <cell r="AA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N70">
            <v>0</v>
          </cell>
          <cell r="AO70">
            <v>0</v>
          </cell>
        </row>
        <row r="71">
          <cell r="B71" t="str">
            <v>TN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W71">
            <v>0</v>
          </cell>
          <cell r="Y71">
            <v>0</v>
          </cell>
          <cell r="Z71">
            <v>0</v>
          </cell>
          <cell r="AA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N71">
            <v>0</v>
          </cell>
          <cell r="AO71">
            <v>0</v>
          </cell>
        </row>
        <row r="72">
          <cell r="B72" t="str">
            <v>VO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W72">
            <v>0</v>
          </cell>
          <cell r="Y72">
            <v>0</v>
          </cell>
          <cell r="Z72">
            <v>0</v>
          </cell>
          <cell r="AA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N72">
            <v>0</v>
          </cell>
          <cell r="AO72">
            <v>0</v>
          </cell>
        </row>
        <row r="73">
          <cell r="B73" t="str">
            <v>VP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W73">
            <v>0</v>
          </cell>
          <cell r="Y73">
            <v>0</v>
          </cell>
          <cell r="Z73">
            <v>0</v>
          </cell>
          <cell r="AA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N73">
            <v>0</v>
          </cell>
          <cell r="AO73">
            <v>0</v>
          </cell>
        </row>
        <row r="74">
          <cell r="B74" t="str">
            <v>M6</v>
          </cell>
          <cell r="G74">
            <v>1050</v>
          </cell>
          <cell r="H74">
            <v>3456259</v>
          </cell>
          <cell r="I74">
            <v>190</v>
          </cell>
          <cell r="J74">
            <v>135137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W74">
            <v>0</v>
          </cell>
          <cell r="Y74">
            <v>0</v>
          </cell>
          <cell r="Z74">
            <v>184</v>
          </cell>
          <cell r="AA74">
            <v>128434</v>
          </cell>
          <cell r="AD74">
            <v>1</v>
          </cell>
          <cell r="AE74">
            <v>1288</v>
          </cell>
          <cell r="AF74">
            <v>5</v>
          </cell>
          <cell r="AG74">
            <v>5415</v>
          </cell>
          <cell r="AH74">
            <v>6</v>
          </cell>
          <cell r="AI74">
            <v>6703</v>
          </cell>
          <cell r="AN74">
            <v>0</v>
          </cell>
          <cell r="AO74">
            <v>0</v>
          </cell>
        </row>
        <row r="75">
          <cell r="B75" t="str">
            <v>TB</v>
          </cell>
          <cell r="H75">
            <v>0</v>
          </cell>
          <cell r="I75">
            <v>150</v>
          </cell>
          <cell r="J75">
            <v>149765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W75">
            <v>0</v>
          </cell>
          <cell r="Y75">
            <v>0</v>
          </cell>
          <cell r="Z75">
            <v>0</v>
          </cell>
          <cell r="AA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N75">
            <v>0</v>
          </cell>
          <cell r="AO75">
            <v>0</v>
          </cell>
        </row>
        <row r="76">
          <cell r="B76" t="str">
            <v>SE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W76">
            <v>0</v>
          </cell>
          <cell r="Y76">
            <v>0</v>
          </cell>
          <cell r="Z76">
            <v>0</v>
          </cell>
          <cell r="AA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N76">
            <v>0</v>
          </cell>
          <cell r="AO76">
            <v>0</v>
          </cell>
        </row>
        <row r="77">
          <cell r="B77" t="str">
            <v>TE</v>
          </cell>
          <cell r="H77">
            <v>0</v>
          </cell>
          <cell r="I77">
            <v>0</v>
          </cell>
          <cell r="J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N77">
            <v>0</v>
          </cell>
          <cell r="AO77">
            <v>0</v>
          </cell>
        </row>
        <row r="78">
          <cell r="B78" t="str">
            <v>K7</v>
          </cell>
          <cell r="H78">
            <v>0</v>
          </cell>
          <cell r="I78">
            <v>0</v>
          </cell>
          <cell r="J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W78">
            <v>0</v>
          </cell>
          <cell r="Y78">
            <v>0</v>
          </cell>
          <cell r="Z78">
            <v>0</v>
          </cell>
          <cell r="AA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N78">
            <v>0</v>
          </cell>
          <cell r="AO78">
            <v>0</v>
          </cell>
        </row>
        <row r="79">
          <cell r="B79" t="str">
            <v>VS</v>
          </cell>
          <cell r="H79">
            <v>0</v>
          </cell>
          <cell r="I79">
            <v>0</v>
          </cell>
          <cell r="J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W79">
            <v>0</v>
          </cell>
          <cell r="Y79">
            <v>0</v>
          </cell>
          <cell r="Z79">
            <v>0</v>
          </cell>
          <cell r="AA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N79">
            <v>0</v>
          </cell>
          <cell r="AO79">
            <v>0</v>
          </cell>
        </row>
        <row r="80">
          <cell r="B80" t="str">
            <v>K5</v>
          </cell>
          <cell r="H80">
            <v>0</v>
          </cell>
          <cell r="I80">
            <v>0</v>
          </cell>
          <cell r="J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W80">
            <v>0</v>
          </cell>
          <cell r="Y80">
            <v>0</v>
          </cell>
          <cell r="Z80">
            <v>0</v>
          </cell>
          <cell r="AA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N80">
            <v>0</v>
          </cell>
          <cell r="AO80">
            <v>0</v>
          </cell>
        </row>
        <row r="81">
          <cell r="B81" t="str">
            <v>K3</v>
          </cell>
          <cell r="H81">
            <v>0</v>
          </cell>
          <cell r="I81">
            <v>0</v>
          </cell>
          <cell r="J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N81">
            <v>0</v>
          </cell>
          <cell r="AO81">
            <v>0</v>
          </cell>
        </row>
        <row r="82">
          <cell r="B82" t="str">
            <v>K2</v>
          </cell>
          <cell r="H82">
            <v>0</v>
          </cell>
          <cell r="I82">
            <v>0</v>
          </cell>
          <cell r="J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W82">
            <v>0</v>
          </cell>
          <cell r="Y82">
            <v>0</v>
          </cell>
          <cell r="Z82">
            <v>0</v>
          </cell>
          <cell r="AA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N82">
            <v>0</v>
          </cell>
          <cell r="AO82">
            <v>0</v>
          </cell>
        </row>
        <row r="83">
          <cell r="B83" t="str">
            <v>KB</v>
          </cell>
          <cell r="H83">
            <v>0</v>
          </cell>
          <cell r="I83">
            <v>0</v>
          </cell>
          <cell r="J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W83">
            <v>0</v>
          </cell>
          <cell r="Y83">
            <v>0</v>
          </cell>
          <cell r="Z83">
            <v>0</v>
          </cell>
          <cell r="AA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N83">
            <v>0</v>
          </cell>
          <cell r="AO83">
            <v>0</v>
          </cell>
        </row>
        <row r="84">
          <cell r="B84" t="str">
            <v>TS</v>
          </cell>
          <cell r="H84">
            <v>0</v>
          </cell>
          <cell r="I84">
            <v>0</v>
          </cell>
          <cell r="J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W84">
            <v>0</v>
          </cell>
          <cell r="Y84">
            <v>0</v>
          </cell>
          <cell r="Z84">
            <v>0</v>
          </cell>
          <cell r="AA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N84">
            <v>0</v>
          </cell>
          <cell r="AO84">
            <v>0</v>
          </cell>
        </row>
        <row r="85">
          <cell r="B85" t="str">
            <v>TY</v>
          </cell>
          <cell r="H85">
            <v>0</v>
          </cell>
          <cell r="I85">
            <v>50</v>
          </cell>
          <cell r="J85">
            <v>34433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W85">
            <v>0</v>
          </cell>
          <cell r="Y85">
            <v>0</v>
          </cell>
          <cell r="Z85">
            <v>0</v>
          </cell>
          <cell r="AA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N85">
            <v>0</v>
          </cell>
          <cell r="AO85">
            <v>0</v>
          </cell>
        </row>
        <row r="86">
          <cell r="B86" t="str">
            <v>TZ</v>
          </cell>
          <cell r="H86">
            <v>0</v>
          </cell>
          <cell r="I86">
            <v>0</v>
          </cell>
          <cell r="J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W86">
            <v>0</v>
          </cell>
          <cell r="Y86">
            <v>0</v>
          </cell>
          <cell r="Z86">
            <v>0</v>
          </cell>
          <cell r="AA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N86">
            <v>0</v>
          </cell>
          <cell r="AO86">
            <v>0</v>
          </cell>
        </row>
        <row r="87">
          <cell r="B87" t="str">
            <v>KD</v>
          </cell>
          <cell r="H87">
            <v>0</v>
          </cell>
          <cell r="I87">
            <v>0</v>
          </cell>
          <cell r="J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W87">
            <v>0</v>
          </cell>
          <cell r="Y87">
            <v>0</v>
          </cell>
          <cell r="Z87">
            <v>0</v>
          </cell>
          <cell r="AA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N87">
            <v>0</v>
          </cell>
          <cell r="AO87">
            <v>0</v>
          </cell>
        </row>
        <row r="88">
          <cell r="B88" t="str">
            <v>KE</v>
          </cell>
          <cell r="H88">
            <v>0</v>
          </cell>
          <cell r="I88">
            <v>0</v>
          </cell>
          <cell r="J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W88">
            <v>0</v>
          </cell>
          <cell r="Y88">
            <v>0</v>
          </cell>
          <cell r="Z88">
            <v>0</v>
          </cell>
          <cell r="AA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N88">
            <v>0</v>
          </cell>
          <cell r="AO88">
            <v>0</v>
          </cell>
        </row>
        <row r="89">
          <cell r="B89" t="str">
            <v>KF</v>
          </cell>
          <cell r="H89">
            <v>0</v>
          </cell>
          <cell r="I89">
            <v>0</v>
          </cell>
          <cell r="J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W89">
            <v>0</v>
          </cell>
          <cell r="Y89">
            <v>0</v>
          </cell>
          <cell r="Z89">
            <v>0</v>
          </cell>
          <cell r="AA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N89">
            <v>0</v>
          </cell>
          <cell r="AO89">
            <v>0</v>
          </cell>
        </row>
        <row r="90">
          <cell r="B90" t="str">
            <v>TT</v>
          </cell>
          <cell r="H90">
            <v>0</v>
          </cell>
          <cell r="I90">
            <v>0</v>
          </cell>
          <cell r="J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W90">
            <v>0</v>
          </cell>
          <cell r="Y90">
            <v>0</v>
          </cell>
          <cell r="Z90">
            <v>0</v>
          </cell>
          <cell r="AA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N90">
            <v>0</v>
          </cell>
          <cell r="AO90">
            <v>0</v>
          </cell>
        </row>
        <row r="91">
          <cell r="B91" t="str">
            <v>KI</v>
          </cell>
          <cell r="H91">
            <v>0</v>
          </cell>
          <cell r="I91">
            <v>60</v>
          </cell>
          <cell r="J91">
            <v>63153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W91">
            <v>0</v>
          </cell>
          <cell r="Y91">
            <v>0</v>
          </cell>
          <cell r="Z91">
            <v>0</v>
          </cell>
          <cell r="AA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N91">
            <v>0</v>
          </cell>
          <cell r="AO91">
            <v>0</v>
          </cell>
        </row>
        <row r="92">
          <cell r="B92" t="str">
            <v>KJ</v>
          </cell>
          <cell r="H92">
            <v>0</v>
          </cell>
          <cell r="I92">
            <v>0</v>
          </cell>
          <cell r="J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W92">
            <v>0</v>
          </cell>
          <cell r="Y92">
            <v>0</v>
          </cell>
          <cell r="Z92">
            <v>0</v>
          </cell>
          <cell r="AA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N92">
            <v>0</v>
          </cell>
          <cell r="AO92">
            <v>0</v>
          </cell>
        </row>
        <row r="93">
          <cell r="B93" t="str">
            <v>KK</v>
          </cell>
          <cell r="H93">
            <v>0</v>
          </cell>
          <cell r="I93">
            <v>0</v>
          </cell>
          <cell r="J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W93">
            <v>0</v>
          </cell>
          <cell r="Y93">
            <v>0</v>
          </cell>
          <cell r="Z93">
            <v>0</v>
          </cell>
          <cell r="AA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N93">
            <v>0</v>
          </cell>
          <cell r="AO93">
            <v>0</v>
          </cell>
        </row>
        <row r="94">
          <cell r="B94" t="str">
            <v>F8</v>
          </cell>
          <cell r="H94">
            <v>0</v>
          </cell>
          <cell r="I94">
            <v>50</v>
          </cell>
          <cell r="J94">
            <v>39788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W94">
            <v>0</v>
          </cell>
          <cell r="Y94">
            <v>0</v>
          </cell>
          <cell r="Z94">
            <v>0</v>
          </cell>
          <cell r="AA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N94">
            <v>0</v>
          </cell>
          <cell r="AO94">
            <v>0</v>
          </cell>
        </row>
        <row r="95">
          <cell r="B95" t="str">
            <v>KL</v>
          </cell>
          <cell r="H95">
            <v>0</v>
          </cell>
          <cell r="I95">
            <v>0</v>
          </cell>
          <cell r="J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W95">
            <v>0</v>
          </cell>
          <cell r="Y95">
            <v>0</v>
          </cell>
          <cell r="Z95">
            <v>0</v>
          </cell>
          <cell r="AA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N95">
            <v>0</v>
          </cell>
          <cell r="AO95">
            <v>0</v>
          </cell>
        </row>
        <row r="96">
          <cell r="B96" t="str">
            <v>KN</v>
          </cell>
          <cell r="H96">
            <v>0</v>
          </cell>
          <cell r="I96">
            <v>50</v>
          </cell>
          <cell r="J96">
            <v>46985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W96">
            <v>0</v>
          </cell>
          <cell r="Y96">
            <v>0</v>
          </cell>
          <cell r="Z96">
            <v>0</v>
          </cell>
          <cell r="AA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N96">
            <v>0</v>
          </cell>
          <cell r="AO96">
            <v>0</v>
          </cell>
        </row>
        <row r="97">
          <cell r="B97" t="str">
            <v>KP</v>
          </cell>
          <cell r="H97">
            <v>0</v>
          </cell>
          <cell r="I97">
            <v>0</v>
          </cell>
          <cell r="J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W97">
            <v>0</v>
          </cell>
          <cell r="Y97">
            <v>0</v>
          </cell>
          <cell r="Z97">
            <v>0</v>
          </cell>
          <cell r="AA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N97">
            <v>0</v>
          </cell>
          <cell r="AO97">
            <v>0</v>
          </cell>
        </row>
        <row r="98">
          <cell r="B98" t="str">
            <v>KO</v>
          </cell>
          <cell r="H98">
            <v>0</v>
          </cell>
          <cell r="I98">
            <v>0</v>
          </cell>
          <cell r="J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W98">
            <v>0</v>
          </cell>
          <cell r="Y98">
            <v>0</v>
          </cell>
          <cell r="Z98">
            <v>0</v>
          </cell>
          <cell r="AA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N98">
            <v>0</v>
          </cell>
          <cell r="AO98">
            <v>0</v>
          </cell>
        </row>
        <row r="99">
          <cell r="B99" t="str">
            <v>ИТОГО</v>
          </cell>
          <cell r="G99">
            <v>1872523</v>
          </cell>
          <cell r="H99">
            <v>2613903352</v>
          </cell>
          <cell r="I99">
            <v>327303</v>
          </cell>
          <cell r="J99">
            <v>695732010</v>
          </cell>
          <cell r="M99">
            <v>14570</v>
          </cell>
          <cell r="N99">
            <v>17017760</v>
          </cell>
          <cell r="O99">
            <v>5005</v>
          </cell>
          <cell r="P99">
            <v>11256746</v>
          </cell>
          <cell r="Q99">
            <v>1200</v>
          </cell>
          <cell r="R99">
            <v>2044980</v>
          </cell>
          <cell r="S99">
            <v>4020</v>
          </cell>
          <cell r="T99">
            <v>5191830</v>
          </cell>
          <cell r="U99">
            <v>2300</v>
          </cell>
          <cell r="V99">
            <v>7544460</v>
          </cell>
          <cell r="W99">
            <v>4757</v>
          </cell>
          <cell r="X99">
            <v>52580</v>
          </cell>
          <cell r="Y99">
            <v>348086314</v>
          </cell>
          <cell r="Z99">
            <v>122427</v>
          </cell>
          <cell r="AA99">
            <v>85455532</v>
          </cell>
          <cell r="AB99">
            <v>727</v>
          </cell>
          <cell r="AC99">
            <v>536694</v>
          </cell>
          <cell r="AD99">
            <v>3485</v>
          </cell>
          <cell r="AE99">
            <v>4495114</v>
          </cell>
          <cell r="AF99">
            <v>11521</v>
          </cell>
          <cell r="AG99">
            <v>11258609</v>
          </cell>
          <cell r="AH99">
            <v>15006</v>
          </cell>
          <cell r="AI99">
            <v>15753723</v>
          </cell>
          <cell r="AJ99">
            <v>100</v>
          </cell>
          <cell r="AK99">
            <v>266000</v>
          </cell>
          <cell r="AN99">
            <v>62033</v>
          </cell>
          <cell r="AO99">
            <v>237003851</v>
          </cell>
        </row>
      </sheetData>
      <sheetData sheetId="5">
        <row r="1">
          <cell r="B1" t="str">
            <v>Код МО</v>
          </cell>
          <cell r="E1" t="str">
            <v>КОМПЬЮТЕРНАЯ ТОМОГРАФИЯ БЕЗ КОНТРАСТА</v>
          </cell>
          <cell r="G1" t="str">
            <v>КОМПЬЮТЕРНАЯ ТОМОГРАФИЯ С КОНТРАСТНЫМ УСИЛЕНИЕМ</v>
          </cell>
          <cell r="I1" t="str">
            <v xml:space="preserve">КТ ВСЕГО </v>
          </cell>
          <cell r="K1" t="str">
            <v>МАГНИТНО-РЕЗОНАНСНАЯ ТОМОГРАФИЯ БЕЗ КОНТРАСТА</v>
          </cell>
          <cell r="M1" t="str">
            <v>МАГНИТНО-РЕЗОНАНСНАЯ ТОМОГРАФИЯ С КОНТРАСТНЫМ УСИЛЕНИЕМ</v>
          </cell>
          <cell r="O1" t="str">
            <v>МРТ ВСЕГО</v>
          </cell>
          <cell r="Q1" t="str">
            <v>УЗИ СЕРДЕЧНО-СОСУДИСТОЙ СИСТЕМЫ</v>
          </cell>
          <cell r="S1" t="str">
            <v>ЭНДОСКОПИЧЕСКИЕ ДИАГНОСТИЧЕСКИЕ ИССЛЕДОВАНИЯ</v>
          </cell>
          <cell r="U1" t="str">
            <v>Патолого-анатомические исследования с целью диагностики онкологических заболеваний и подбора противоопухолевой лекарственной терапии</v>
          </cell>
          <cell r="W1" t="str">
            <v>Молекулярно-генетические исследования с целью диагностики онкологических заболеваний</v>
          </cell>
          <cell r="Y1" t="str">
            <v xml:space="preserve">ТЕСТЫ на КОРОНАВИРУСНУЮ ИНФЕКЦИЮ  </v>
          </cell>
          <cell r="AA1" t="str">
            <v xml:space="preserve">Позитронная эмиссионная томография, совмещенная с компьютерной томографией с туморотропными РФП </v>
          </cell>
        </row>
        <row r="2">
          <cell r="E2" t="str">
            <v>ОБЪЕМЫ</v>
          </cell>
          <cell r="F2" t="str">
            <v xml:space="preserve"> ФИН.ОБЕСПЕЧЕНИЕ (руб.)</v>
          </cell>
          <cell r="G2" t="str">
            <v>ОБЪЕМЫ</v>
          </cell>
          <cell r="H2" t="str">
            <v xml:space="preserve"> ФИН.ОБЕСПЕЧЕНИЕ (руб.)</v>
          </cell>
          <cell r="I2" t="str">
            <v>ОБЪЕМЫ</v>
          </cell>
          <cell r="J2" t="str">
            <v xml:space="preserve"> ФИН.ОБЕСПЕЧЕНИЕ (руб.)</v>
          </cell>
          <cell r="K2" t="str">
            <v>ОБЪЕМЫ</v>
          </cell>
          <cell r="L2" t="str">
            <v xml:space="preserve"> ФИН.ОБЕСПЕЧЕНИЕ (руб.)</v>
          </cell>
          <cell r="M2" t="str">
            <v>ОБЪЕМЫ</v>
          </cell>
          <cell r="N2" t="str">
            <v xml:space="preserve"> ФИН.ОБЕСПЕЧЕНИЕ (руб.)</v>
          </cell>
          <cell r="O2" t="str">
            <v>ОБЪЕМЫ</v>
          </cell>
          <cell r="P2" t="str">
            <v xml:space="preserve"> ФИН.ОБЕСПЕЧЕНИЕ (руб.)</v>
          </cell>
          <cell r="Q2" t="str">
            <v>ОБЪЕМЫ</v>
          </cell>
          <cell r="R2" t="str">
            <v xml:space="preserve"> ФИН.ОБЕСПЕЧЕНИЕ (руб.)</v>
          </cell>
          <cell r="S2" t="str">
            <v>ОБЪЕМЫ</v>
          </cell>
          <cell r="T2" t="str">
            <v xml:space="preserve"> ФИН.ОБЕСПЕЧЕНИЕ (руб.)</v>
          </cell>
          <cell r="U2" t="str">
            <v>ОБЪЕМЫ</v>
          </cell>
          <cell r="V2" t="str">
            <v xml:space="preserve"> ФИН.ОБЕСПЕЧЕНИЕ (руб.)</v>
          </cell>
          <cell r="W2" t="str">
            <v>ОБЪЕМЫ</v>
          </cell>
          <cell r="X2" t="str">
            <v xml:space="preserve"> ФИН.ОБЕСПЕЧЕНИЕ (руб.)</v>
          </cell>
          <cell r="Y2" t="str">
            <v>ОБЪЕМЫ</v>
          </cell>
          <cell r="Z2" t="str">
            <v xml:space="preserve"> ФИН.ОБЕСПЕЧЕНИЕ (руб.)</v>
          </cell>
          <cell r="AA2" t="str">
            <v>ОБЪЕМЫ</v>
          </cell>
          <cell r="AB2" t="str">
            <v xml:space="preserve"> ФИН.ОБЕСПЕЧЕНИЕ (руб.)</v>
          </cell>
        </row>
        <row r="6">
          <cell r="E6" t="str">
            <v>KT_BEZ_KONRAST_V</v>
          </cell>
          <cell r="F6" t="str">
            <v>KT_BEZ_KONRAST_S</v>
          </cell>
          <cell r="G6" t="str">
            <v>KT_BOLUS_V</v>
          </cell>
          <cell r="H6" t="str">
            <v>KT_BOLUS_S</v>
          </cell>
          <cell r="I6" t="str">
            <v>KT_V</v>
          </cell>
          <cell r="J6" t="str">
            <v>KT_S</v>
          </cell>
          <cell r="K6" t="str">
            <v>MRT_BEZ_KOTRAST_V</v>
          </cell>
          <cell r="L6" t="str">
            <v>MRT_BEZ_KOTRAST_S</v>
          </cell>
          <cell r="M6" t="str">
            <v>MRT_VN_VEN_V</v>
          </cell>
          <cell r="N6" t="str">
            <v>MRT_VN_VEN_S</v>
          </cell>
          <cell r="O6" t="str">
            <v>MRT_V</v>
          </cell>
          <cell r="P6" t="str">
            <v>MRT_S</v>
          </cell>
          <cell r="Q6" t="str">
            <v>UZI_V</v>
          </cell>
          <cell r="R6" t="str">
            <v>UZI_S</v>
          </cell>
          <cell r="S6" t="str">
            <v>EDI_V</v>
          </cell>
          <cell r="T6" t="str">
            <v>EDI_S</v>
          </cell>
          <cell r="U6" t="str">
            <v>PAT_V</v>
          </cell>
          <cell r="V6" t="str">
            <v>PAT_S</v>
          </cell>
          <cell r="W6" t="str">
            <v>MGI_V</v>
          </cell>
          <cell r="X6" t="str">
            <v>MGI_S</v>
          </cell>
          <cell r="Y6" t="str">
            <v>PCR_V</v>
          </cell>
          <cell r="Z6" t="str">
            <v>PCR_S</v>
          </cell>
        </row>
        <row r="7">
          <cell r="B7" t="str">
            <v>X1</v>
          </cell>
          <cell r="E7">
            <v>1419</v>
          </cell>
          <cell r="F7">
            <v>2134630</v>
          </cell>
          <cell r="G7">
            <v>681</v>
          </cell>
          <cell r="H7">
            <v>3766257</v>
          </cell>
          <cell r="I7">
            <v>2100</v>
          </cell>
          <cell r="J7">
            <v>5900887</v>
          </cell>
          <cell r="K7">
            <v>2015</v>
          </cell>
          <cell r="L7">
            <v>6143654</v>
          </cell>
          <cell r="M7">
            <v>265</v>
          </cell>
          <cell r="N7">
            <v>1279327</v>
          </cell>
          <cell r="O7">
            <v>2280</v>
          </cell>
          <cell r="P7">
            <v>7422981</v>
          </cell>
          <cell r="Q7">
            <v>7000</v>
          </cell>
          <cell r="R7">
            <v>4678524</v>
          </cell>
          <cell r="S7">
            <v>270</v>
          </cell>
          <cell r="T7">
            <v>281104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B8" t="str">
            <v>X5</v>
          </cell>
          <cell r="E8">
            <v>1287</v>
          </cell>
          <cell r="F8">
            <v>1936060</v>
          </cell>
          <cell r="G8">
            <v>5668</v>
          </cell>
          <cell r="H8">
            <v>31346760</v>
          </cell>
          <cell r="I8">
            <v>6955</v>
          </cell>
          <cell r="J8">
            <v>33282820</v>
          </cell>
          <cell r="K8">
            <v>626</v>
          </cell>
          <cell r="L8">
            <v>1908649</v>
          </cell>
          <cell r="M8">
            <v>4864</v>
          </cell>
          <cell r="N8">
            <v>23481689</v>
          </cell>
          <cell r="O8">
            <v>5490</v>
          </cell>
          <cell r="P8">
            <v>25390338</v>
          </cell>
          <cell r="Q8">
            <v>0</v>
          </cell>
          <cell r="R8">
            <v>0</v>
          </cell>
          <cell r="S8">
            <v>3550</v>
          </cell>
          <cell r="T8">
            <v>3986792</v>
          </cell>
          <cell r="U8">
            <v>14000</v>
          </cell>
          <cell r="V8">
            <v>30284901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B9" t="str">
            <v>XH</v>
          </cell>
          <cell r="E9">
            <v>1299</v>
          </cell>
          <cell r="F9">
            <v>1954112</v>
          </cell>
          <cell r="G9">
            <v>101</v>
          </cell>
          <cell r="H9">
            <v>558578</v>
          </cell>
          <cell r="I9">
            <v>1400</v>
          </cell>
          <cell r="J9">
            <v>2512690</v>
          </cell>
          <cell r="K9">
            <v>3770</v>
          </cell>
          <cell r="L9">
            <v>11494579</v>
          </cell>
          <cell r="M9">
            <v>230</v>
          </cell>
          <cell r="N9">
            <v>1110360</v>
          </cell>
          <cell r="O9">
            <v>4000</v>
          </cell>
          <cell r="P9">
            <v>12604939</v>
          </cell>
          <cell r="Q9">
            <v>4100</v>
          </cell>
          <cell r="R9">
            <v>2496961</v>
          </cell>
          <cell r="S9">
            <v>900</v>
          </cell>
          <cell r="T9">
            <v>938465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B10" t="str">
            <v>XP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550</v>
          </cell>
          <cell r="R10">
            <v>403594</v>
          </cell>
          <cell r="S10">
            <v>0</v>
          </cell>
          <cell r="T10">
            <v>0</v>
          </cell>
          <cell r="U10">
            <v>900</v>
          </cell>
          <cell r="V10">
            <v>1293652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B11" t="str">
            <v>X9</v>
          </cell>
          <cell r="E11">
            <v>1394</v>
          </cell>
          <cell r="F11">
            <v>2097022</v>
          </cell>
          <cell r="G11">
            <v>156</v>
          </cell>
          <cell r="H11">
            <v>862755</v>
          </cell>
          <cell r="I11">
            <v>1550</v>
          </cell>
          <cell r="J11">
            <v>2959777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5000</v>
          </cell>
          <cell r="R11">
            <v>3568335</v>
          </cell>
          <cell r="S11">
            <v>380</v>
          </cell>
          <cell r="T11">
            <v>411773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B12" t="str">
            <v>X3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B13" t="str">
            <v>YA</v>
          </cell>
          <cell r="E13">
            <v>665</v>
          </cell>
          <cell r="F13">
            <v>1000373</v>
          </cell>
          <cell r="G13">
            <v>175</v>
          </cell>
          <cell r="H13">
            <v>967834</v>
          </cell>
          <cell r="I13">
            <v>840</v>
          </cell>
          <cell r="J13">
            <v>1968207</v>
          </cell>
          <cell r="K13">
            <v>1111</v>
          </cell>
          <cell r="L13">
            <v>3387395</v>
          </cell>
          <cell r="M13">
            <v>289</v>
          </cell>
          <cell r="N13">
            <v>1395191</v>
          </cell>
          <cell r="O13">
            <v>1400</v>
          </cell>
          <cell r="P13">
            <v>4782586</v>
          </cell>
          <cell r="Q13">
            <v>450</v>
          </cell>
          <cell r="R13">
            <v>286467</v>
          </cell>
          <cell r="S13">
            <v>0</v>
          </cell>
          <cell r="T13">
            <v>0</v>
          </cell>
          <cell r="U13">
            <v>1000</v>
          </cell>
          <cell r="V13">
            <v>1671071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B14" t="str">
            <v>YN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91512</v>
          </cell>
          <cell r="Z14">
            <v>36568172</v>
          </cell>
        </row>
        <row r="15">
          <cell r="B15" t="str">
            <v>Y6</v>
          </cell>
          <cell r="E15">
            <v>1718</v>
          </cell>
          <cell r="F15">
            <v>2584422</v>
          </cell>
          <cell r="G15">
            <v>1287</v>
          </cell>
          <cell r="H15">
            <v>7117728</v>
          </cell>
          <cell r="I15">
            <v>3005</v>
          </cell>
          <cell r="J15">
            <v>9702150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8400</v>
          </cell>
          <cell r="R15">
            <v>5352316</v>
          </cell>
          <cell r="S15">
            <v>1750</v>
          </cell>
          <cell r="T15">
            <v>1875532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15500</v>
          </cell>
          <cell r="Z15">
            <v>6193800</v>
          </cell>
        </row>
        <row r="16">
          <cell r="B16" t="str">
            <v>YS</v>
          </cell>
          <cell r="E16">
            <v>3768</v>
          </cell>
          <cell r="F16">
            <v>5668278</v>
          </cell>
          <cell r="G16">
            <v>1352</v>
          </cell>
          <cell r="H16">
            <v>7477210</v>
          </cell>
          <cell r="I16">
            <v>5120</v>
          </cell>
          <cell r="J16">
            <v>13145488</v>
          </cell>
          <cell r="K16">
            <v>2928</v>
          </cell>
          <cell r="L16">
            <v>8927355</v>
          </cell>
          <cell r="M16">
            <v>586</v>
          </cell>
          <cell r="N16">
            <v>2829003</v>
          </cell>
          <cell r="O16">
            <v>3514</v>
          </cell>
          <cell r="P16">
            <v>11756358</v>
          </cell>
          <cell r="Q16">
            <v>13000</v>
          </cell>
          <cell r="R16">
            <v>7763713</v>
          </cell>
          <cell r="S16">
            <v>5445</v>
          </cell>
          <cell r="T16">
            <v>5777821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B17" t="str">
            <v>Y5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583</v>
          </cell>
          <cell r="L17">
            <v>1777544</v>
          </cell>
          <cell r="M17">
            <v>387</v>
          </cell>
          <cell r="N17">
            <v>1868300</v>
          </cell>
          <cell r="O17">
            <v>970</v>
          </cell>
          <cell r="P17">
            <v>3645844</v>
          </cell>
          <cell r="Q17">
            <v>10150</v>
          </cell>
          <cell r="R17">
            <v>6023314</v>
          </cell>
          <cell r="S17">
            <v>2300</v>
          </cell>
          <cell r="T17">
            <v>2474838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B18" t="str">
            <v>Y3</v>
          </cell>
          <cell r="E18">
            <v>1350</v>
          </cell>
          <cell r="F18">
            <v>2030832</v>
          </cell>
          <cell r="G18">
            <v>151</v>
          </cell>
          <cell r="H18">
            <v>835102</v>
          </cell>
          <cell r="I18">
            <v>1501</v>
          </cell>
          <cell r="J18">
            <v>2865934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4000</v>
          </cell>
          <cell r="R18">
            <v>2306602</v>
          </cell>
          <cell r="S18">
            <v>1920</v>
          </cell>
          <cell r="T18">
            <v>2045310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B19" t="str">
            <v>Y9</v>
          </cell>
          <cell r="E19">
            <v>2530</v>
          </cell>
          <cell r="F19">
            <v>3805930</v>
          </cell>
          <cell r="G19">
            <v>670</v>
          </cell>
          <cell r="H19">
            <v>3705422</v>
          </cell>
          <cell r="I19">
            <v>3200</v>
          </cell>
          <cell r="J19">
            <v>7511352</v>
          </cell>
          <cell r="K19">
            <v>2000</v>
          </cell>
          <cell r="L19">
            <v>6097920</v>
          </cell>
          <cell r="M19">
            <v>950</v>
          </cell>
          <cell r="N19">
            <v>4586267</v>
          </cell>
          <cell r="O19">
            <v>2950</v>
          </cell>
          <cell r="P19">
            <v>10684187</v>
          </cell>
          <cell r="Q19">
            <v>12750</v>
          </cell>
          <cell r="R19">
            <v>7693928</v>
          </cell>
          <cell r="S19">
            <v>6700</v>
          </cell>
          <cell r="T19">
            <v>7162887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B20" t="str">
            <v>YE</v>
          </cell>
          <cell r="E20">
            <v>2045</v>
          </cell>
          <cell r="F20">
            <v>3076334</v>
          </cell>
          <cell r="G20">
            <v>55</v>
          </cell>
          <cell r="H20">
            <v>304176</v>
          </cell>
          <cell r="I20">
            <v>2100</v>
          </cell>
          <cell r="J20">
            <v>3380510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3000</v>
          </cell>
          <cell r="R20">
            <v>1787830</v>
          </cell>
          <cell r="S20">
            <v>480</v>
          </cell>
          <cell r="T20">
            <v>500514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B21" t="str">
            <v>YQ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2450</v>
          </cell>
          <cell r="R21">
            <v>1790797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B22" t="str">
            <v>X4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B23" t="str">
            <v>RA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2300</v>
          </cell>
          <cell r="R23">
            <v>932555</v>
          </cell>
          <cell r="S23">
            <v>840</v>
          </cell>
          <cell r="T23">
            <v>875900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B24" t="str">
            <v>RB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B25" t="str">
            <v>YR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150</v>
          </cell>
          <cell r="R25">
            <v>98634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B26" t="str">
            <v>RH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350</v>
          </cell>
          <cell r="R26">
            <v>155850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B27" t="str">
            <v>R7</v>
          </cell>
          <cell r="E27">
            <v>1491</v>
          </cell>
          <cell r="F27">
            <v>2242941</v>
          </cell>
          <cell r="G27">
            <v>799</v>
          </cell>
          <cell r="H27">
            <v>4418854</v>
          </cell>
          <cell r="I27">
            <v>2290</v>
          </cell>
          <cell r="J27">
            <v>6661795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4900</v>
          </cell>
          <cell r="R27">
            <v>2717916</v>
          </cell>
          <cell r="S27">
            <v>3000</v>
          </cell>
          <cell r="T27">
            <v>3185833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R2</v>
          </cell>
          <cell r="E28">
            <v>3304</v>
          </cell>
          <cell r="F28">
            <v>4970273</v>
          </cell>
          <cell r="G28">
            <v>636</v>
          </cell>
          <cell r="H28">
            <v>3517385</v>
          </cell>
          <cell r="I28">
            <v>3940</v>
          </cell>
          <cell r="J28">
            <v>8487658</v>
          </cell>
          <cell r="K28">
            <v>3099</v>
          </cell>
          <cell r="L28">
            <v>9448727</v>
          </cell>
          <cell r="M28">
            <v>121</v>
          </cell>
          <cell r="N28">
            <v>584146</v>
          </cell>
          <cell r="O28">
            <v>3220</v>
          </cell>
          <cell r="P28">
            <v>10032873</v>
          </cell>
          <cell r="Q28">
            <v>3200</v>
          </cell>
          <cell r="R28">
            <v>1843077</v>
          </cell>
          <cell r="S28">
            <v>1300</v>
          </cell>
          <cell r="T28">
            <v>1374497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7500</v>
          </cell>
          <cell r="Z28">
            <v>2997000</v>
          </cell>
        </row>
        <row r="29">
          <cell r="B29" t="str">
            <v>R5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1297</v>
          </cell>
          <cell r="L29">
            <v>3954501</v>
          </cell>
          <cell r="M29">
            <v>0</v>
          </cell>
          <cell r="N29">
            <v>0</v>
          </cell>
          <cell r="O29">
            <v>1297</v>
          </cell>
          <cell r="P29">
            <v>3954501</v>
          </cell>
          <cell r="Q29">
            <v>2250</v>
          </cell>
          <cell r="R29">
            <v>1658094</v>
          </cell>
          <cell r="S29">
            <v>650</v>
          </cell>
          <cell r="T29">
            <v>677781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B30" t="str">
            <v>C1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160</v>
          </cell>
          <cell r="T30">
            <v>168418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B31" t="str">
            <v>C2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750</v>
          </cell>
          <cell r="R31">
            <v>401622</v>
          </cell>
          <cell r="S31">
            <v>180</v>
          </cell>
          <cell r="T31">
            <v>190445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B32" t="str">
            <v>C3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500</v>
          </cell>
          <cell r="R32">
            <v>366903</v>
          </cell>
          <cell r="S32">
            <v>260</v>
          </cell>
          <cell r="T32">
            <v>271112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B33" t="str">
            <v>C4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600</v>
          </cell>
          <cell r="R33">
            <v>289262</v>
          </cell>
          <cell r="S33">
            <v>510</v>
          </cell>
          <cell r="T33">
            <v>544222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B34" t="str">
            <v>C5</v>
          </cell>
          <cell r="E34">
            <v>1300</v>
          </cell>
          <cell r="F34">
            <v>1955616</v>
          </cell>
          <cell r="G34">
            <v>0</v>
          </cell>
          <cell r="H34">
            <v>0</v>
          </cell>
          <cell r="I34">
            <v>1300</v>
          </cell>
          <cell r="J34">
            <v>1955616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600</v>
          </cell>
          <cell r="R34">
            <v>440284</v>
          </cell>
          <cell r="S34">
            <v>950</v>
          </cell>
          <cell r="T34">
            <v>1001080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B35" t="str">
            <v>C6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350</v>
          </cell>
          <cell r="R35">
            <v>256832</v>
          </cell>
          <cell r="S35">
            <v>270</v>
          </cell>
          <cell r="T35">
            <v>300112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B36" t="str">
            <v>C7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420</v>
          </cell>
          <cell r="R36">
            <v>269312</v>
          </cell>
          <cell r="S36">
            <v>180</v>
          </cell>
          <cell r="T36">
            <v>191970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B37" t="str">
            <v>C8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250</v>
          </cell>
          <cell r="R37">
            <v>120284</v>
          </cell>
          <cell r="S37">
            <v>210</v>
          </cell>
          <cell r="T37">
            <v>226047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B38" t="str">
            <v>C9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285</v>
          </cell>
          <cell r="T38">
            <v>296589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 t="str">
            <v>CA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100</v>
          </cell>
          <cell r="R39">
            <v>73381</v>
          </cell>
          <cell r="S39">
            <v>285</v>
          </cell>
          <cell r="T39">
            <v>296589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 t="str">
            <v>CB</v>
          </cell>
          <cell r="E40">
            <v>1513</v>
          </cell>
          <cell r="F40">
            <v>2276036</v>
          </cell>
          <cell r="G40">
            <v>87</v>
          </cell>
          <cell r="H40">
            <v>481152</v>
          </cell>
          <cell r="I40">
            <v>1600</v>
          </cell>
          <cell r="J40">
            <v>2757188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2300</v>
          </cell>
          <cell r="R40">
            <v>1264992</v>
          </cell>
          <cell r="S40">
            <v>940</v>
          </cell>
          <cell r="T40">
            <v>974911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 t="str">
            <v>CE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50</v>
          </cell>
          <cell r="R41">
            <v>36690</v>
          </cell>
          <cell r="S41">
            <v>370</v>
          </cell>
          <cell r="T41">
            <v>390725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 t="str">
            <v>CF</v>
          </cell>
          <cell r="E42">
            <v>907</v>
          </cell>
          <cell r="F42">
            <v>1364418</v>
          </cell>
          <cell r="G42">
            <v>142</v>
          </cell>
          <cell r="H42">
            <v>785328</v>
          </cell>
          <cell r="I42">
            <v>1049</v>
          </cell>
          <cell r="J42">
            <v>2149746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2900</v>
          </cell>
          <cell r="R42">
            <v>1642301</v>
          </cell>
          <cell r="S42">
            <v>1170</v>
          </cell>
          <cell r="T42">
            <v>1242980</v>
          </cell>
          <cell r="U42">
            <v>200</v>
          </cell>
          <cell r="V42">
            <v>267691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B43" t="str">
            <v>CH</v>
          </cell>
          <cell r="E43">
            <v>1739</v>
          </cell>
          <cell r="F43">
            <v>2616012</v>
          </cell>
          <cell r="G43">
            <v>100</v>
          </cell>
          <cell r="H43">
            <v>553048</v>
          </cell>
          <cell r="I43">
            <v>1839</v>
          </cell>
          <cell r="J43">
            <v>3169060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5150</v>
          </cell>
          <cell r="R43">
            <v>2819413</v>
          </cell>
          <cell r="S43">
            <v>1240</v>
          </cell>
          <cell r="T43">
            <v>1425967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 t="str">
            <v>CI</v>
          </cell>
          <cell r="E44">
            <v>2021</v>
          </cell>
          <cell r="F44">
            <v>3040231</v>
          </cell>
          <cell r="G44">
            <v>70</v>
          </cell>
          <cell r="H44">
            <v>387134</v>
          </cell>
          <cell r="I44">
            <v>2091</v>
          </cell>
          <cell r="J44">
            <v>3427365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2700</v>
          </cell>
          <cell r="R44">
            <v>1452715</v>
          </cell>
          <cell r="S44">
            <v>650</v>
          </cell>
          <cell r="T44">
            <v>700205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B45" t="str">
            <v>CJ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1050</v>
          </cell>
          <cell r="R45">
            <v>763468</v>
          </cell>
          <cell r="S45">
            <v>100</v>
          </cell>
          <cell r="T45">
            <v>106112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B46" t="str">
            <v>CG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460</v>
          </cell>
          <cell r="R46">
            <v>282651</v>
          </cell>
          <cell r="S46">
            <v>800</v>
          </cell>
          <cell r="T46">
            <v>834191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B47" t="str">
            <v>YV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 t="str">
            <v>YT</v>
          </cell>
          <cell r="E48">
            <v>503</v>
          </cell>
          <cell r="F48">
            <v>756673</v>
          </cell>
          <cell r="G48">
            <v>147</v>
          </cell>
          <cell r="H48">
            <v>812981</v>
          </cell>
          <cell r="I48">
            <v>650</v>
          </cell>
          <cell r="J48">
            <v>1569654</v>
          </cell>
          <cell r="K48">
            <v>714</v>
          </cell>
          <cell r="L48">
            <v>2176957</v>
          </cell>
          <cell r="M48">
            <v>86</v>
          </cell>
          <cell r="N48">
            <v>415178</v>
          </cell>
          <cell r="O48">
            <v>800</v>
          </cell>
          <cell r="P48">
            <v>2592135</v>
          </cell>
          <cell r="Q48">
            <v>4000</v>
          </cell>
          <cell r="R48">
            <v>2322955</v>
          </cell>
          <cell r="S48">
            <v>940</v>
          </cell>
          <cell r="T48">
            <v>1441607</v>
          </cell>
          <cell r="U48">
            <v>700</v>
          </cell>
          <cell r="V48">
            <v>1201731</v>
          </cell>
          <cell r="W48">
            <v>0</v>
          </cell>
          <cell r="X48">
            <v>0</v>
          </cell>
          <cell r="Y48">
            <v>1700</v>
          </cell>
          <cell r="Z48">
            <v>679320</v>
          </cell>
        </row>
        <row r="49">
          <cell r="B49" t="str">
            <v>XE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 t="str">
            <v>V4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 t="str">
            <v>VW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 t="str">
            <v>VN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 t="str">
            <v>S1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B54" t="str">
            <v>F1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 t="str">
            <v>VU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 t="str">
            <v>S8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 t="str">
            <v>S9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B58" t="str">
            <v>VA</v>
          </cell>
          <cell r="E58">
            <v>783</v>
          </cell>
          <cell r="F58">
            <v>1177883</v>
          </cell>
          <cell r="G58">
            <v>742</v>
          </cell>
          <cell r="H58">
            <v>4103616</v>
          </cell>
          <cell r="I58">
            <v>1525</v>
          </cell>
          <cell r="J58">
            <v>5281499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500</v>
          </cell>
          <cell r="R58">
            <v>254262</v>
          </cell>
          <cell r="S58">
            <v>225</v>
          </cell>
          <cell r="T58">
            <v>262974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B59" t="str">
            <v>S4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B60" t="str">
            <v>VI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B61" t="str">
            <v>SS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B62" t="str">
            <v>T7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B63" t="str">
            <v>T6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B64" t="str">
            <v>SF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B65" t="str">
            <v>T5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2033</v>
          </cell>
          <cell r="R65">
            <v>1214472</v>
          </cell>
          <cell r="S65">
            <v>5</v>
          </cell>
          <cell r="T65">
            <v>5901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B66" t="str">
            <v>SD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2000</v>
          </cell>
          <cell r="R66">
            <v>1115310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B67" t="str">
            <v>SV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B68" t="str">
            <v>TJ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B69" t="str">
            <v>TK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B70" t="str">
            <v>TL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60</v>
          </cell>
          <cell r="X70">
            <v>970792</v>
          </cell>
          <cell r="Y70">
            <v>0</v>
          </cell>
          <cell r="Z70">
            <v>0</v>
          </cell>
        </row>
        <row r="71">
          <cell r="B71" t="str">
            <v>TN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2000</v>
          </cell>
          <cell r="AB71">
            <v>63783300</v>
          </cell>
        </row>
        <row r="72">
          <cell r="B72" t="str">
            <v>VO</v>
          </cell>
          <cell r="E72">
            <v>744</v>
          </cell>
          <cell r="F72">
            <v>1119214</v>
          </cell>
          <cell r="G72">
            <v>706</v>
          </cell>
          <cell r="H72">
            <v>3904518</v>
          </cell>
          <cell r="I72">
            <v>1450</v>
          </cell>
          <cell r="J72">
            <v>5023732</v>
          </cell>
          <cell r="K72">
            <v>1018</v>
          </cell>
          <cell r="L72">
            <v>3103841</v>
          </cell>
          <cell r="M72">
            <v>285</v>
          </cell>
          <cell r="N72">
            <v>1375880</v>
          </cell>
          <cell r="O72">
            <v>1303</v>
          </cell>
          <cell r="P72">
            <v>4479721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B73" t="str">
            <v>VP</v>
          </cell>
          <cell r="E73">
            <v>500</v>
          </cell>
          <cell r="F73">
            <v>752160</v>
          </cell>
          <cell r="G73">
            <v>500</v>
          </cell>
          <cell r="H73">
            <v>2765240</v>
          </cell>
          <cell r="I73">
            <v>1000</v>
          </cell>
          <cell r="J73">
            <v>3517400</v>
          </cell>
          <cell r="K73">
            <v>1691</v>
          </cell>
          <cell r="L73">
            <v>5155791</v>
          </cell>
          <cell r="M73">
            <v>405</v>
          </cell>
          <cell r="N73">
            <v>1955198</v>
          </cell>
          <cell r="O73">
            <v>2096</v>
          </cell>
          <cell r="P73">
            <v>7110989</v>
          </cell>
          <cell r="Q73">
            <v>750</v>
          </cell>
          <cell r="R73">
            <v>260682</v>
          </cell>
          <cell r="S73">
            <v>35</v>
          </cell>
          <cell r="T73">
            <v>36496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B74" t="str">
            <v>M6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B75" t="str">
            <v>TB</v>
          </cell>
          <cell r="E75">
            <v>4643</v>
          </cell>
          <cell r="F75">
            <v>6984558</v>
          </cell>
          <cell r="G75">
            <v>2407</v>
          </cell>
          <cell r="H75">
            <v>13311865</v>
          </cell>
          <cell r="I75">
            <v>7050</v>
          </cell>
          <cell r="J75">
            <v>20296423</v>
          </cell>
          <cell r="K75">
            <v>2192</v>
          </cell>
          <cell r="L75">
            <v>6683320</v>
          </cell>
          <cell r="M75">
            <v>605</v>
          </cell>
          <cell r="N75">
            <v>2920728</v>
          </cell>
          <cell r="O75">
            <v>2797</v>
          </cell>
          <cell r="P75">
            <v>9604048</v>
          </cell>
          <cell r="Q75">
            <v>5472</v>
          </cell>
          <cell r="R75">
            <v>2500265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SE</v>
          </cell>
          <cell r="E76">
            <v>800</v>
          </cell>
          <cell r="F76">
            <v>1203456</v>
          </cell>
          <cell r="G76">
            <v>850</v>
          </cell>
          <cell r="H76">
            <v>4700908</v>
          </cell>
          <cell r="I76">
            <v>1650</v>
          </cell>
          <cell r="J76">
            <v>5904364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450</v>
          </cell>
          <cell r="R76">
            <v>186400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B77" t="str">
            <v>TE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1521</v>
          </cell>
          <cell r="V77">
            <v>2257033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B78" t="str">
            <v>K7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60</v>
          </cell>
          <cell r="X78">
            <v>579528</v>
          </cell>
          <cell r="Y78">
            <v>0</v>
          </cell>
          <cell r="Z78">
            <v>0</v>
          </cell>
        </row>
        <row r="79">
          <cell r="B79" t="str">
            <v>VS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B80" t="str">
            <v>K5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2001</v>
          </cell>
          <cell r="L80">
            <v>6100969</v>
          </cell>
          <cell r="M80">
            <v>449</v>
          </cell>
          <cell r="N80">
            <v>2167617</v>
          </cell>
          <cell r="O80">
            <v>2450</v>
          </cell>
          <cell r="P80">
            <v>8268586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B81" t="str">
            <v>K3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B82" t="str">
            <v>K2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60</v>
          </cell>
          <cell r="X82">
            <v>301108</v>
          </cell>
          <cell r="Y82">
            <v>0</v>
          </cell>
          <cell r="Z82">
            <v>0</v>
          </cell>
        </row>
        <row r="83">
          <cell r="B83" t="str">
            <v>KB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B84" t="str">
            <v>TS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B85" t="str">
            <v>TY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100</v>
          </cell>
          <cell r="R85">
            <v>20786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</row>
        <row r="86">
          <cell r="B86" t="str">
            <v>TZ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60</v>
          </cell>
          <cell r="X86">
            <v>454022</v>
          </cell>
          <cell r="Y86">
            <v>0</v>
          </cell>
          <cell r="Z86">
            <v>0</v>
          </cell>
        </row>
        <row r="87">
          <cell r="B87" t="str">
            <v>KD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683</v>
          </cell>
          <cell r="R87">
            <v>294265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B88" t="str">
            <v>KE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700</v>
          </cell>
          <cell r="R88">
            <v>422166</v>
          </cell>
          <cell r="S88">
            <v>15</v>
          </cell>
          <cell r="T88">
            <v>15641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B89" t="str">
            <v>KF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70</v>
          </cell>
          <cell r="R89">
            <v>32307</v>
          </cell>
          <cell r="S89">
            <v>25</v>
          </cell>
          <cell r="T89">
            <v>27169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B90" t="str">
            <v>TT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B91" t="str">
            <v>KI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B92" t="str">
            <v>KJ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B93" t="str">
            <v>KK</v>
          </cell>
          <cell r="E93">
            <v>500</v>
          </cell>
          <cell r="F93">
            <v>752160</v>
          </cell>
          <cell r="G93">
            <v>400</v>
          </cell>
          <cell r="H93">
            <v>2212192</v>
          </cell>
          <cell r="I93">
            <v>900</v>
          </cell>
          <cell r="J93">
            <v>2964352</v>
          </cell>
          <cell r="K93">
            <v>344</v>
          </cell>
          <cell r="L93">
            <v>1048842</v>
          </cell>
          <cell r="M93">
            <v>130</v>
          </cell>
          <cell r="N93">
            <v>627595</v>
          </cell>
          <cell r="O93">
            <v>474</v>
          </cell>
          <cell r="P93">
            <v>1676437</v>
          </cell>
          <cell r="Q93">
            <v>250</v>
          </cell>
          <cell r="R93">
            <v>56188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B94" t="str">
            <v>F8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B95" t="str">
            <v>KL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1632</v>
          </cell>
          <cell r="L95">
            <v>4975903</v>
          </cell>
          <cell r="M95">
            <v>352</v>
          </cell>
          <cell r="N95">
            <v>1699333</v>
          </cell>
          <cell r="O95">
            <v>1984</v>
          </cell>
          <cell r="P95">
            <v>6675236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B96" t="str">
            <v>KN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100</v>
          </cell>
          <cell r="R96">
            <v>45915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KP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B98" t="str">
            <v>KO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Y98">
            <v>0</v>
          </cell>
          <cell r="Z98">
            <v>0</v>
          </cell>
        </row>
        <row r="99">
          <cell r="B99" t="str">
            <v>ИТОГО</v>
          </cell>
          <cell r="E99">
            <v>38223</v>
          </cell>
          <cell r="F99">
            <v>57499624</v>
          </cell>
          <cell r="G99">
            <v>17882</v>
          </cell>
          <cell r="H99">
            <v>98896043</v>
          </cell>
          <cell r="I99">
            <v>56105</v>
          </cell>
          <cell r="J99">
            <v>156395667</v>
          </cell>
          <cell r="K99">
            <v>27021</v>
          </cell>
          <cell r="L99">
            <v>82385947</v>
          </cell>
          <cell r="M99">
            <v>10004</v>
          </cell>
          <cell r="N99">
            <v>48295812</v>
          </cell>
          <cell r="O99">
            <v>37025</v>
          </cell>
          <cell r="P99">
            <v>130681759</v>
          </cell>
          <cell r="Q99">
            <v>119288</v>
          </cell>
          <cell r="R99">
            <v>70764590</v>
          </cell>
          <cell r="S99">
            <v>39290</v>
          </cell>
          <cell r="T99">
            <v>42520510</v>
          </cell>
          <cell r="U99">
            <v>18321</v>
          </cell>
          <cell r="V99">
            <v>36976079</v>
          </cell>
          <cell r="W99">
            <v>240</v>
          </cell>
          <cell r="X99">
            <v>2305450</v>
          </cell>
          <cell r="Y99">
            <v>116212</v>
          </cell>
          <cell r="Z99">
            <v>46438292</v>
          </cell>
          <cell r="AA99">
            <v>2000</v>
          </cell>
          <cell r="AB99">
            <v>63783300</v>
          </cell>
        </row>
      </sheetData>
      <sheetData sheetId="6">
        <row r="1">
          <cell r="B1" t="str">
            <v>Код МО</v>
          </cell>
          <cell r="E1" t="str">
            <v>ДИСПАНСЕРНОЕ НАБЛЮДЕНИЕ</v>
          </cell>
        </row>
        <row r="2">
          <cell r="E2" t="str">
            <v>онкология</v>
          </cell>
          <cell r="K2" t="str">
            <v>сахарный диабет</v>
          </cell>
          <cell r="Q2" t="str">
            <v>болезни системы кровообращения</v>
          </cell>
          <cell r="W2" t="str">
            <v>по прочим заболеваниям</v>
          </cell>
          <cell r="AC2" t="str">
            <v>ВСЕГО</v>
          </cell>
        </row>
        <row r="3">
          <cell r="E3" t="str">
            <v>всего</v>
          </cell>
          <cell r="K3" t="str">
            <v>всего</v>
          </cell>
          <cell r="Q3" t="str">
            <v>всего</v>
          </cell>
          <cell r="W3" t="str">
            <v>всего</v>
          </cell>
          <cell r="AC3" t="str">
            <v>ВСЕГО</v>
          </cell>
        </row>
        <row r="4">
          <cell r="E4" t="str">
            <v>объемы</v>
          </cell>
          <cell r="F4" t="str">
            <v>финансовое обеспечение</v>
          </cell>
          <cell r="K4" t="str">
            <v>объемы</v>
          </cell>
          <cell r="L4" t="str">
            <v>финансовое обеспечение</v>
          </cell>
          <cell r="Q4" t="str">
            <v>объемы</v>
          </cell>
          <cell r="R4" t="str">
            <v>финансовое обеспечение</v>
          </cell>
          <cell r="W4" t="str">
            <v>объемы</v>
          </cell>
          <cell r="X4" t="str">
            <v>финансовое обеспечение</v>
          </cell>
          <cell r="AC4" t="str">
            <v>объемы</v>
          </cell>
          <cell r="AD4" t="str">
            <v>финансовое обеспечение</v>
          </cell>
        </row>
        <row r="6">
          <cell r="E6" t="str">
            <v>DN_ONKO_V</v>
          </cell>
          <cell r="F6" t="str">
            <v>DN_ONKO_S</v>
          </cell>
          <cell r="K6" t="str">
            <v>DN_SAHDIAB_V</v>
          </cell>
          <cell r="L6" t="str">
            <v>DN_SAHDIAB_S</v>
          </cell>
          <cell r="Q6" t="str">
            <v>DN_KROV_V</v>
          </cell>
          <cell r="R6" t="str">
            <v>DN_KROV_S</v>
          </cell>
          <cell r="W6" t="str">
            <v>DN_OTHER_V</v>
          </cell>
          <cell r="X6" t="str">
            <v>DN_OTHER_S</v>
          </cell>
          <cell r="AC6" t="str">
            <v>DN_ALL_V</v>
          </cell>
          <cell r="AD6" t="str">
            <v>DN_ALL_S</v>
          </cell>
        </row>
        <row r="7">
          <cell r="B7" t="str">
            <v>X1</v>
          </cell>
          <cell r="E7">
            <v>0</v>
          </cell>
          <cell r="F7">
            <v>0</v>
          </cell>
          <cell r="K7">
            <v>0</v>
          </cell>
          <cell r="L7">
            <v>0</v>
          </cell>
          <cell r="Q7">
            <v>0</v>
          </cell>
          <cell r="R7">
            <v>0</v>
          </cell>
          <cell r="W7">
            <v>0</v>
          </cell>
          <cell r="X7">
            <v>0</v>
          </cell>
          <cell r="AC7">
            <v>0</v>
          </cell>
          <cell r="AD7">
            <v>0</v>
          </cell>
        </row>
        <row r="8">
          <cell r="B8" t="str">
            <v>X5</v>
          </cell>
          <cell r="E8">
            <v>0</v>
          </cell>
          <cell r="F8">
            <v>0</v>
          </cell>
          <cell r="K8">
            <v>0</v>
          </cell>
          <cell r="L8">
            <v>0</v>
          </cell>
          <cell r="Q8">
            <v>0</v>
          </cell>
          <cell r="R8">
            <v>0</v>
          </cell>
          <cell r="W8">
            <v>0</v>
          </cell>
          <cell r="X8">
            <v>0</v>
          </cell>
          <cell r="AC8">
            <v>0</v>
          </cell>
          <cell r="AD8">
            <v>0</v>
          </cell>
        </row>
        <row r="9">
          <cell r="B9" t="str">
            <v>XH</v>
          </cell>
          <cell r="E9">
            <v>0</v>
          </cell>
          <cell r="F9">
            <v>0</v>
          </cell>
          <cell r="K9">
            <v>0</v>
          </cell>
          <cell r="L9">
            <v>0</v>
          </cell>
          <cell r="Q9">
            <v>0</v>
          </cell>
          <cell r="R9">
            <v>0</v>
          </cell>
          <cell r="W9">
            <v>0</v>
          </cell>
          <cell r="X9">
            <v>0</v>
          </cell>
          <cell r="AC9">
            <v>0</v>
          </cell>
          <cell r="AD9">
            <v>0</v>
          </cell>
        </row>
        <row r="10">
          <cell r="B10" t="str">
            <v>XP</v>
          </cell>
          <cell r="E10">
            <v>0</v>
          </cell>
          <cell r="F10">
            <v>0</v>
          </cell>
          <cell r="K10">
            <v>0</v>
          </cell>
          <cell r="L10">
            <v>0</v>
          </cell>
          <cell r="Q10">
            <v>0</v>
          </cell>
          <cell r="R10">
            <v>0</v>
          </cell>
          <cell r="W10">
            <v>0</v>
          </cell>
          <cell r="X10">
            <v>0</v>
          </cell>
          <cell r="AC10">
            <v>0</v>
          </cell>
          <cell r="AD10">
            <v>0</v>
          </cell>
        </row>
        <row r="11">
          <cell r="B11" t="str">
            <v>X9</v>
          </cell>
          <cell r="E11">
            <v>0</v>
          </cell>
          <cell r="F11">
            <v>0</v>
          </cell>
          <cell r="K11">
            <v>0</v>
          </cell>
          <cell r="L11">
            <v>0</v>
          </cell>
          <cell r="Q11">
            <v>0</v>
          </cell>
          <cell r="R11">
            <v>0</v>
          </cell>
          <cell r="W11">
            <v>0</v>
          </cell>
          <cell r="X11">
            <v>0</v>
          </cell>
          <cell r="AC11">
            <v>0</v>
          </cell>
          <cell r="AD11">
            <v>0</v>
          </cell>
        </row>
        <row r="12">
          <cell r="B12" t="str">
            <v>X3</v>
          </cell>
          <cell r="E12">
            <v>0</v>
          </cell>
          <cell r="F12">
            <v>0</v>
          </cell>
          <cell r="K12">
            <v>0</v>
          </cell>
          <cell r="L12">
            <v>0</v>
          </cell>
          <cell r="Q12">
            <v>0</v>
          </cell>
          <cell r="R12">
            <v>0</v>
          </cell>
          <cell r="W12">
            <v>0</v>
          </cell>
          <cell r="X12">
            <v>0</v>
          </cell>
          <cell r="AC12">
            <v>0</v>
          </cell>
          <cell r="AD12">
            <v>0</v>
          </cell>
        </row>
        <row r="13">
          <cell r="B13" t="str">
            <v>YA</v>
          </cell>
          <cell r="E13">
            <v>0</v>
          </cell>
          <cell r="F13">
            <v>0</v>
          </cell>
          <cell r="K13">
            <v>0</v>
          </cell>
          <cell r="L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  <cell r="AC13">
            <v>0</v>
          </cell>
          <cell r="AD13">
            <v>0</v>
          </cell>
        </row>
        <row r="14">
          <cell r="B14" t="str">
            <v>YN</v>
          </cell>
          <cell r="E14">
            <v>0</v>
          </cell>
          <cell r="F14">
            <v>0</v>
          </cell>
          <cell r="K14">
            <v>0</v>
          </cell>
          <cell r="L14">
            <v>0</v>
          </cell>
          <cell r="Q14">
            <v>0</v>
          </cell>
          <cell r="R14">
            <v>0</v>
          </cell>
          <cell r="W14">
            <v>0</v>
          </cell>
          <cell r="X14">
            <v>0</v>
          </cell>
          <cell r="AC14">
            <v>0</v>
          </cell>
          <cell r="AD14">
            <v>0</v>
          </cell>
        </row>
        <row r="15">
          <cell r="B15" t="str">
            <v>Y6</v>
          </cell>
          <cell r="E15">
            <v>2997</v>
          </cell>
          <cell r="F15">
            <v>9417472</v>
          </cell>
          <cell r="K15">
            <v>3978</v>
          </cell>
          <cell r="L15">
            <v>4719501</v>
          </cell>
          <cell r="Q15">
            <v>8330</v>
          </cell>
          <cell r="R15">
            <v>21975374</v>
          </cell>
          <cell r="W15">
            <v>2107</v>
          </cell>
          <cell r="X15">
            <v>2715280</v>
          </cell>
          <cell r="AC15">
            <v>17412</v>
          </cell>
          <cell r="AD15">
            <v>38827627</v>
          </cell>
        </row>
        <row r="16">
          <cell r="B16" t="str">
            <v>YS</v>
          </cell>
          <cell r="E16">
            <v>6451</v>
          </cell>
          <cell r="F16">
            <v>20270977</v>
          </cell>
          <cell r="K16">
            <v>8563</v>
          </cell>
          <cell r="L16">
            <v>10159143</v>
          </cell>
          <cell r="Q16">
            <v>17930</v>
          </cell>
          <cell r="R16">
            <v>47301133</v>
          </cell>
          <cell r="W16">
            <v>4536</v>
          </cell>
          <cell r="X16">
            <v>5845589</v>
          </cell>
          <cell r="AC16">
            <v>37480</v>
          </cell>
          <cell r="AD16">
            <v>83576842</v>
          </cell>
        </row>
        <row r="17">
          <cell r="B17" t="str">
            <v>Y5</v>
          </cell>
          <cell r="E17">
            <v>5758</v>
          </cell>
          <cell r="F17">
            <v>18093363</v>
          </cell>
          <cell r="K17">
            <v>7643</v>
          </cell>
          <cell r="L17">
            <v>9067655</v>
          </cell>
          <cell r="Q17">
            <v>21002</v>
          </cell>
          <cell r="R17">
            <v>55405376</v>
          </cell>
          <cell r="W17">
            <v>4048</v>
          </cell>
          <cell r="X17">
            <v>5216698</v>
          </cell>
          <cell r="AC17">
            <v>38451</v>
          </cell>
          <cell r="AD17">
            <v>87783092</v>
          </cell>
        </row>
        <row r="18">
          <cell r="B18" t="str">
            <v>Y3</v>
          </cell>
          <cell r="E18">
            <v>5155</v>
          </cell>
          <cell r="F18">
            <v>16198557</v>
          </cell>
          <cell r="K18">
            <v>6843</v>
          </cell>
          <cell r="L18">
            <v>8118535</v>
          </cell>
          <cell r="Q18">
            <v>12829</v>
          </cell>
          <cell r="R18">
            <v>33844185</v>
          </cell>
          <cell r="W18">
            <v>3625</v>
          </cell>
          <cell r="X18">
            <v>4671574</v>
          </cell>
          <cell r="AC18">
            <v>28452</v>
          </cell>
          <cell r="AD18">
            <v>62832851</v>
          </cell>
        </row>
        <row r="19">
          <cell r="B19" t="str">
            <v>Y9</v>
          </cell>
          <cell r="E19">
            <v>7373</v>
          </cell>
          <cell r="F19">
            <v>23168178</v>
          </cell>
          <cell r="K19">
            <v>9791</v>
          </cell>
          <cell r="L19">
            <v>11616042</v>
          </cell>
          <cell r="Q19">
            <v>20502</v>
          </cell>
          <cell r="R19">
            <v>54086326</v>
          </cell>
          <cell r="W19">
            <v>5185</v>
          </cell>
          <cell r="X19">
            <v>6681961</v>
          </cell>
          <cell r="AC19">
            <v>42851</v>
          </cell>
          <cell r="AD19">
            <v>95552507</v>
          </cell>
        </row>
        <row r="20">
          <cell r="B20" t="str">
            <v>YE</v>
          </cell>
          <cell r="E20">
            <v>0</v>
          </cell>
          <cell r="F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AC20">
            <v>0</v>
          </cell>
          <cell r="AD20">
            <v>0</v>
          </cell>
        </row>
        <row r="21">
          <cell r="B21" t="str">
            <v>YQ</v>
          </cell>
          <cell r="E21">
            <v>0</v>
          </cell>
          <cell r="F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AC21">
            <v>0</v>
          </cell>
          <cell r="AD21">
            <v>0</v>
          </cell>
        </row>
        <row r="22">
          <cell r="B22" t="str">
            <v>X4</v>
          </cell>
          <cell r="E22">
            <v>0</v>
          </cell>
          <cell r="F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AC22">
            <v>0</v>
          </cell>
          <cell r="AD22">
            <v>0</v>
          </cell>
        </row>
        <row r="23">
          <cell r="B23" t="str">
            <v>RA</v>
          </cell>
          <cell r="E23">
            <v>0</v>
          </cell>
          <cell r="F23">
            <v>0</v>
          </cell>
          <cell r="K23">
            <v>2415</v>
          </cell>
          <cell r="L23">
            <v>2865156</v>
          </cell>
          <cell r="Q23">
            <v>4756</v>
          </cell>
          <cell r="R23">
            <v>12546804</v>
          </cell>
          <cell r="W23">
            <v>1279</v>
          </cell>
          <cell r="X23">
            <v>1648260</v>
          </cell>
          <cell r="AC23">
            <v>8450</v>
          </cell>
          <cell r="AD23">
            <v>17060220</v>
          </cell>
        </row>
        <row r="24">
          <cell r="B24" t="str">
            <v>RB</v>
          </cell>
          <cell r="E24">
            <v>0</v>
          </cell>
          <cell r="F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AC24">
            <v>0</v>
          </cell>
          <cell r="AD24">
            <v>0</v>
          </cell>
        </row>
        <row r="25">
          <cell r="B25" t="str">
            <v>YR</v>
          </cell>
          <cell r="E25">
            <v>85</v>
          </cell>
          <cell r="F25">
            <v>267096</v>
          </cell>
          <cell r="K25">
            <v>113</v>
          </cell>
          <cell r="L25">
            <v>134063</v>
          </cell>
          <cell r="Q25">
            <v>237</v>
          </cell>
          <cell r="R25">
            <v>625230</v>
          </cell>
          <cell r="W25">
            <v>60</v>
          </cell>
          <cell r="X25">
            <v>77323</v>
          </cell>
          <cell r="AC25">
            <v>495</v>
          </cell>
          <cell r="AD25">
            <v>1103712</v>
          </cell>
        </row>
        <row r="26">
          <cell r="B26" t="str">
            <v>RH</v>
          </cell>
          <cell r="E26">
            <v>137</v>
          </cell>
          <cell r="F26">
            <v>430495</v>
          </cell>
          <cell r="K26">
            <v>181</v>
          </cell>
          <cell r="L26">
            <v>214738</v>
          </cell>
          <cell r="Q26">
            <v>380</v>
          </cell>
          <cell r="R26">
            <v>1002478</v>
          </cell>
          <cell r="W26">
            <v>96</v>
          </cell>
          <cell r="X26">
            <v>123716</v>
          </cell>
          <cell r="AC26">
            <v>794</v>
          </cell>
          <cell r="AD26">
            <v>1771427</v>
          </cell>
        </row>
        <row r="27">
          <cell r="B27" t="str">
            <v>R7</v>
          </cell>
          <cell r="E27">
            <v>8501</v>
          </cell>
          <cell r="F27">
            <v>26712692</v>
          </cell>
          <cell r="K27">
            <v>5324</v>
          </cell>
          <cell r="L27">
            <v>6316394</v>
          </cell>
          <cell r="Q27">
            <v>10647</v>
          </cell>
          <cell r="R27">
            <v>28087851</v>
          </cell>
          <cell r="W27">
            <v>2820</v>
          </cell>
          <cell r="X27">
            <v>3634162</v>
          </cell>
          <cell r="AC27">
            <v>27292</v>
          </cell>
          <cell r="AD27">
            <v>64751099</v>
          </cell>
        </row>
        <row r="28">
          <cell r="B28" t="str">
            <v>R2</v>
          </cell>
          <cell r="E28">
            <v>0</v>
          </cell>
          <cell r="F28">
            <v>0</v>
          </cell>
          <cell r="K28">
            <v>3545</v>
          </cell>
          <cell r="L28">
            <v>4205788</v>
          </cell>
          <cell r="Q28">
            <v>6723</v>
          </cell>
          <cell r="R28">
            <v>17735946</v>
          </cell>
          <cell r="W28">
            <v>1878</v>
          </cell>
          <cell r="X28">
            <v>2420197</v>
          </cell>
          <cell r="AC28">
            <v>12146</v>
          </cell>
          <cell r="AD28">
            <v>24361931</v>
          </cell>
        </row>
        <row r="29">
          <cell r="B29" t="str">
            <v>R5</v>
          </cell>
          <cell r="E29">
            <v>0</v>
          </cell>
          <cell r="F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AC29">
            <v>0</v>
          </cell>
          <cell r="AD29">
            <v>0</v>
          </cell>
        </row>
        <row r="30">
          <cell r="B30" t="str">
            <v>C1</v>
          </cell>
          <cell r="E30">
            <v>358</v>
          </cell>
          <cell r="F30">
            <v>1124943</v>
          </cell>
          <cell r="K30">
            <v>475</v>
          </cell>
          <cell r="L30">
            <v>563540</v>
          </cell>
          <cell r="Q30">
            <v>994</v>
          </cell>
          <cell r="R30">
            <v>2622271</v>
          </cell>
          <cell r="W30">
            <v>252</v>
          </cell>
          <cell r="X30">
            <v>324755</v>
          </cell>
          <cell r="AC30">
            <v>2079</v>
          </cell>
          <cell r="AD30">
            <v>4635509</v>
          </cell>
        </row>
        <row r="31">
          <cell r="B31" t="str">
            <v>C2</v>
          </cell>
          <cell r="E31">
            <v>539</v>
          </cell>
          <cell r="F31">
            <v>1693700</v>
          </cell>
          <cell r="K31">
            <v>715</v>
          </cell>
          <cell r="L31">
            <v>848276</v>
          </cell>
          <cell r="Q31">
            <v>1498</v>
          </cell>
          <cell r="R31">
            <v>3951874</v>
          </cell>
          <cell r="W31">
            <v>379</v>
          </cell>
          <cell r="X31">
            <v>488421</v>
          </cell>
          <cell r="AC31">
            <v>3131</v>
          </cell>
          <cell r="AD31">
            <v>6982271</v>
          </cell>
        </row>
        <row r="32">
          <cell r="B32" t="str">
            <v>C3</v>
          </cell>
          <cell r="E32">
            <v>0</v>
          </cell>
          <cell r="F32">
            <v>0</v>
          </cell>
          <cell r="K32">
            <v>349</v>
          </cell>
          <cell r="L32">
            <v>414054</v>
          </cell>
          <cell r="Q32">
            <v>631</v>
          </cell>
          <cell r="R32">
            <v>1664641</v>
          </cell>
          <cell r="W32">
            <v>185</v>
          </cell>
          <cell r="X32">
            <v>238411</v>
          </cell>
          <cell r="AC32">
            <v>1165</v>
          </cell>
          <cell r="AD32">
            <v>2317106</v>
          </cell>
        </row>
        <row r="33">
          <cell r="B33" t="str">
            <v>C4</v>
          </cell>
          <cell r="E33">
            <v>1080</v>
          </cell>
          <cell r="F33">
            <v>3393684</v>
          </cell>
          <cell r="K33">
            <v>1433</v>
          </cell>
          <cell r="L33">
            <v>1700111</v>
          </cell>
          <cell r="Q33">
            <v>2700</v>
          </cell>
          <cell r="R33">
            <v>7122870</v>
          </cell>
          <cell r="W33">
            <v>759</v>
          </cell>
          <cell r="X33">
            <v>978131</v>
          </cell>
          <cell r="AC33">
            <v>5972</v>
          </cell>
          <cell r="AD33">
            <v>13194796</v>
          </cell>
        </row>
        <row r="34">
          <cell r="B34" t="str">
            <v>C5</v>
          </cell>
          <cell r="E34">
            <v>1017</v>
          </cell>
          <cell r="F34">
            <v>3195719</v>
          </cell>
          <cell r="K34">
            <v>1350</v>
          </cell>
          <cell r="L34">
            <v>1601640</v>
          </cell>
          <cell r="Q34">
            <v>2826</v>
          </cell>
          <cell r="R34">
            <v>7455271</v>
          </cell>
          <cell r="W34">
            <v>715</v>
          </cell>
          <cell r="X34">
            <v>921428</v>
          </cell>
          <cell r="AC34">
            <v>5908</v>
          </cell>
          <cell r="AD34">
            <v>13174058</v>
          </cell>
        </row>
        <row r="35">
          <cell r="B35" t="str">
            <v>C6</v>
          </cell>
          <cell r="E35">
            <v>446</v>
          </cell>
          <cell r="F35">
            <v>1401466</v>
          </cell>
          <cell r="K35">
            <v>592</v>
          </cell>
          <cell r="L35">
            <v>702349</v>
          </cell>
          <cell r="Q35">
            <v>1239</v>
          </cell>
          <cell r="R35">
            <v>3268606</v>
          </cell>
          <cell r="W35">
            <v>314</v>
          </cell>
          <cell r="X35">
            <v>404655</v>
          </cell>
          <cell r="AC35">
            <v>2591</v>
          </cell>
          <cell r="AD35">
            <v>5777076</v>
          </cell>
        </row>
        <row r="36">
          <cell r="B36" t="str">
            <v>C7</v>
          </cell>
          <cell r="E36">
            <v>65</v>
          </cell>
          <cell r="F36">
            <v>204250</v>
          </cell>
          <cell r="K36">
            <v>551</v>
          </cell>
          <cell r="L36">
            <v>653706</v>
          </cell>
          <cell r="Q36">
            <v>1053</v>
          </cell>
          <cell r="R36">
            <v>2777919</v>
          </cell>
          <cell r="W36">
            <v>292</v>
          </cell>
          <cell r="X36">
            <v>376303</v>
          </cell>
          <cell r="AC36">
            <v>1961</v>
          </cell>
          <cell r="AD36">
            <v>4012178</v>
          </cell>
        </row>
        <row r="37">
          <cell r="B37" t="str">
            <v>C8</v>
          </cell>
          <cell r="E37">
            <v>0</v>
          </cell>
          <cell r="F37">
            <v>0</v>
          </cell>
          <cell r="K37">
            <v>716</v>
          </cell>
          <cell r="L37">
            <v>849462</v>
          </cell>
          <cell r="Q37">
            <v>1299</v>
          </cell>
          <cell r="R37">
            <v>3426892</v>
          </cell>
          <cell r="W37">
            <v>379</v>
          </cell>
          <cell r="X37">
            <v>488421</v>
          </cell>
          <cell r="AC37">
            <v>2394</v>
          </cell>
          <cell r="AD37">
            <v>4764775</v>
          </cell>
        </row>
        <row r="38">
          <cell r="B38" t="str">
            <v>C9</v>
          </cell>
          <cell r="E38">
            <v>936</v>
          </cell>
          <cell r="F38">
            <v>2941193</v>
          </cell>
          <cell r="K38">
            <v>1242</v>
          </cell>
          <cell r="L38">
            <v>1473509</v>
          </cell>
          <cell r="Q38">
            <v>2600</v>
          </cell>
          <cell r="R38">
            <v>6859060</v>
          </cell>
          <cell r="W38">
            <v>658</v>
          </cell>
          <cell r="X38">
            <v>847971</v>
          </cell>
          <cell r="AC38">
            <v>5436</v>
          </cell>
          <cell r="AD38">
            <v>12121733</v>
          </cell>
        </row>
        <row r="39">
          <cell r="B39" t="str">
            <v>CA</v>
          </cell>
          <cell r="E39">
            <v>402</v>
          </cell>
          <cell r="F39">
            <v>1263205</v>
          </cell>
          <cell r="K39">
            <v>534</v>
          </cell>
          <cell r="L39">
            <v>633538</v>
          </cell>
          <cell r="Q39">
            <v>1017</v>
          </cell>
          <cell r="R39">
            <v>2682948</v>
          </cell>
          <cell r="W39">
            <v>283</v>
          </cell>
          <cell r="X39">
            <v>364705</v>
          </cell>
          <cell r="AC39">
            <v>2236</v>
          </cell>
          <cell r="AD39">
            <v>4944396</v>
          </cell>
        </row>
        <row r="40">
          <cell r="B40" t="str">
            <v>CB</v>
          </cell>
          <cell r="E40">
            <v>2477</v>
          </cell>
          <cell r="F40">
            <v>7783477</v>
          </cell>
          <cell r="K40">
            <v>3287</v>
          </cell>
          <cell r="L40">
            <v>3899697</v>
          </cell>
          <cell r="Q40">
            <v>6783</v>
          </cell>
          <cell r="R40">
            <v>17894232</v>
          </cell>
          <cell r="W40">
            <v>1741</v>
          </cell>
          <cell r="X40">
            <v>2243644</v>
          </cell>
          <cell r="AC40">
            <v>14288</v>
          </cell>
          <cell r="AD40">
            <v>31821050</v>
          </cell>
        </row>
        <row r="41">
          <cell r="B41" t="str">
            <v>CE</v>
          </cell>
          <cell r="E41">
            <v>480</v>
          </cell>
          <cell r="F41">
            <v>1508304</v>
          </cell>
          <cell r="K41">
            <v>637</v>
          </cell>
          <cell r="L41">
            <v>755737</v>
          </cell>
          <cell r="Q41">
            <v>1333</v>
          </cell>
          <cell r="R41">
            <v>3516587</v>
          </cell>
          <cell r="W41">
            <v>337</v>
          </cell>
          <cell r="X41">
            <v>434295</v>
          </cell>
          <cell r="AC41">
            <v>2787</v>
          </cell>
          <cell r="AD41">
            <v>6214923</v>
          </cell>
        </row>
        <row r="42">
          <cell r="B42" t="str">
            <v>CF</v>
          </cell>
          <cell r="E42">
            <v>2554</v>
          </cell>
          <cell r="F42">
            <v>8025434</v>
          </cell>
          <cell r="K42">
            <v>3391</v>
          </cell>
          <cell r="L42">
            <v>4023082</v>
          </cell>
          <cell r="Q42">
            <v>6279</v>
          </cell>
          <cell r="R42">
            <v>16564630</v>
          </cell>
          <cell r="W42">
            <v>1796</v>
          </cell>
          <cell r="X42">
            <v>2314523</v>
          </cell>
          <cell r="AC42">
            <v>14020</v>
          </cell>
          <cell r="AD42">
            <v>30927669</v>
          </cell>
        </row>
        <row r="43">
          <cell r="B43" t="str">
            <v>CH</v>
          </cell>
          <cell r="E43">
            <v>2394</v>
          </cell>
          <cell r="F43">
            <v>7522666</v>
          </cell>
          <cell r="K43">
            <v>3177</v>
          </cell>
          <cell r="L43">
            <v>3769193</v>
          </cell>
          <cell r="Q43">
            <v>6653</v>
          </cell>
          <cell r="R43">
            <v>17551279</v>
          </cell>
          <cell r="W43">
            <v>1683</v>
          </cell>
          <cell r="X43">
            <v>2168899</v>
          </cell>
          <cell r="AC43">
            <v>13907</v>
          </cell>
          <cell r="AD43">
            <v>31012037</v>
          </cell>
        </row>
        <row r="44">
          <cell r="B44" t="str">
            <v>CI</v>
          </cell>
          <cell r="E44">
            <v>3077</v>
          </cell>
          <cell r="F44">
            <v>9668857</v>
          </cell>
          <cell r="K44">
            <v>2554</v>
          </cell>
          <cell r="L44">
            <v>3030066</v>
          </cell>
          <cell r="Q44">
            <v>6169</v>
          </cell>
          <cell r="R44">
            <v>16274439</v>
          </cell>
          <cell r="W44">
            <v>1353</v>
          </cell>
          <cell r="X44">
            <v>1743625</v>
          </cell>
          <cell r="AC44">
            <v>13153</v>
          </cell>
          <cell r="AD44">
            <v>30716987</v>
          </cell>
        </row>
        <row r="45">
          <cell r="B45" t="str">
            <v>CJ</v>
          </cell>
          <cell r="E45">
            <v>2615</v>
          </cell>
          <cell r="F45">
            <v>8217115</v>
          </cell>
          <cell r="K45">
            <v>3472</v>
          </cell>
          <cell r="L45">
            <v>4119181</v>
          </cell>
          <cell r="Q45">
            <v>6769</v>
          </cell>
          <cell r="R45">
            <v>17857299</v>
          </cell>
          <cell r="W45">
            <v>1839</v>
          </cell>
          <cell r="X45">
            <v>2369938</v>
          </cell>
          <cell r="AC45">
            <v>14695</v>
          </cell>
          <cell r="AD45">
            <v>32563533</v>
          </cell>
        </row>
        <row r="46">
          <cell r="B46" t="str">
            <v>CG</v>
          </cell>
          <cell r="E46">
            <v>1079</v>
          </cell>
          <cell r="F46">
            <v>3390542</v>
          </cell>
          <cell r="K46">
            <v>1433</v>
          </cell>
          <cell r="L46">
            <v>1700111</v>
          </cell>
          <cell r="Q46">
            <v>3000</v>
          </cell>
          <cell r="R46">
            <v>7914300</v>
          </cell>
          <cell r="W46">
            <v>759</v>
          </cell>
          <cell r="X46">
            <v>978131</v>
          </cell>
          <cell r="AC46">
            <v>6271</v>
          </cell>
          <cell r="AD46">
            <v>13983084</v>
          </cell>
        </row>
        <row r="47">
          <cell r="B47" t="str">
            <v>YV</v>
          </cell>
          <cell r="E47">
            <v>0</v>
          </cell>
          <cell r="F47">
            <v>0</v>
          </cell>
          <cell r="K47">
            <v>0</v>
          </cell>
          <cell r="L47">
            <v>0</v>
          </cell>
          <cell r="Q47">
            <v>0</v>
          </cell>
          <cell r="R47">
            <v>0</v>
          </cell>
          <cell r="W47">
            <v>0</v>
          </cell>
          <cell r="X47">
            <v>0</v>
          </cell>
          <cell r="AC47">
            <v>0</v>
          </cell>
          <cell r="AD47">
            <v>0</v>
          </cell>
        </row>
        <row r="48">
          <cell r="B48" t="str">
            <v>YT</v>
          </cell>
          <cell r="E48">
            <v>1297</v>
          </cell>
          <cell r="F48">
            <v>4075563</v>
          </cell>
          <cell r="K48">
            <v>1721</v>
          </cell>
          <cell r="L48">
            <v>2041794</v>
          </cell>
          <cell r="Q48">
            <v>3103</v>
          </cell>
          <cell r="R48">
            <v>8186024</v>
          </cell>
          <cell r="W48">
            <v>912</v>
          </cell>
          <cell r="X48">
            <v>1175304</v>
          </cell>
          <cell r="AC48">
            <v>7033</v>
          </cell>
          <cell r="AD48">
            <v>15478685</v>
          </cell>
        </row>
        <row r="49">
          <cell r="B49" t="str">
            <v>XE</v>
          </cell>
          <cell r="E49">
            <v>0</v>
          </cell>
          <cell r="F49">
            <v>0</v>
          </cell>
          <cell r="K49">
            <v>0</v>
          </cell>
          <cell r="L49">
            <v>0</v>
          </cell>
          <cell r="Q49">
            <v>0</v>
          </cell>
          <cell r="R49">
            <v>0</v>
          </cell>
          <cell r="W49">
            <v>0</v>
          </cell>
          <cell r="X49">
            <v>0</v>
          </cell>
          <cell r="AC49">
            <v>0</v>
          </cell>
          <cell r="AD49">
            <v>0</v>
          </cell>
        </row>
        <row r="50">
          <cell r="B50" t="str">
            <v>V4</v>
          </cell>
          <cell r="E50">
            <v>0</v>
          </cell>
          <cell r="F50">
            <v>0</v>
          </cell>
          <cell r="K50">
            <v>0</v>
          </cell>
          <cell r="L50">
            <v>0</v>
          </cell>
          <cell r="Q50">
            <v>0</v>
          </cell>
          <cell r="R50">
            <v>0</v>
          </cell>
          <cell r="W50">
            <v>0</v>
          </cell>
          <cell r="X50">
            <v>0</v>
          </cell>
          <cell r="AC50">
            <v>0</v>
          </cell>
          <cell r="AD50">
            <v>0</v>
          </cell>
        </row>
        <row r="51">
          <cell r="B51" t="str">
            <v>VW</v>
          </cell>
          <cell r="E51">
            <v>0</v>
          </cell>
          <cell r="F51">
            <v>0</v>
          </cell>
          <cell r="K51">
            <v>0</v>
          </cell>
          <cell r="L51">
            <v>0</v>
          </cell>
          <cell r="Q51">
            <v>0</v>
          </cell>
          <cell r="R51">
            <v>0</v>
          </cell>
          <cell r="W51">
            <v>0</v>
          </cell>
          <cell r="X51">
            <v>0</v>
          </cell>
          <cell r="AC51">
            <v>0</v>
          </cell>
          <cell r="AD51">
            <v>0</v>
          </cell>
        </row>
        <row r="52">
          <cell r="B52" t="str">
            <v>VN</v>
          </cell>
          <cell r="E52">
            <v>0</v>
          </cell>
          <cell r="F52">
            <v>0</v>
          </cell>
          <cell r="K52">
            <v>0</v>
          </cell>
          <cell r="L52">
            <v>0</v>
          </cell>
          <cell r="Q52">
            <v>0</v>
          </cell>
          <cell r="R52">
            <v>0</v>
          </cell>
          <cell r="W52">
            <v>0</v>
          </cell>
          <cell r="X52">
            <v>0</v>
          </cell>
          <cell r="AC52">
            <v>0</v>
          </cell>
          <cell r="AD52">
            <v>0</v>
          </cell>
        </row>
        <row r="53">
          <cell r="B53" t="str">
            <v>S1</v>
          </cell>
          <cell r="E53">
            <v>0</v>
          </cell>
          <cell r="F53">
            <v>0</v>
          </cell>
          <cell r="K53">
            <v>0</v>
          </cell>
          <cell r="L53">
            <v>0</v>
          </cell>
          <cell r="Q53">
            <v>0</v>
          </cell>
          <cell r="R53">
            <v>0</v>
          </cell>
          <cell r="W53">
            <v>0</v>
          </cell>
          <cell r="X53">
            <v>0</v>
          </cell>
          <cell r="AC53">
            <v>0</v>
          </cell>
          <cell r="AD53">
            <v>0</v>
          </cell>
        </row>
        <row r="54">
          <cell r="B54" t="str">
            <v>F1</v>
          </cell>
          <cell r="E54">
            <v>0</v>
          </cell>
          <cell r="F54">
            <v>0</v>
          </cell>
          <cell r="K54">
            <v>0</v>
          </cell>
          <cell r="L54">
            <v>0</v>
          </cell>
          <cell r="Q54">
            <v>0</v>
          </cell>
          <cell r="R54">
            <v>0</v>
          </cell>
          <cell r="W54">
            <v>0</v>
          </cell>
          <cell r="X54">
            <v>0</v>
          </cell>
          <cell r="AC54">
            <v>0</v>
          </cell>
          <cell r="AD54">
            <v>0</v>
          </cell>
        </row>
        <row r="55">
          <cell r="B55" t="str">
            <v>VU</v>
          </cell>
          <cell r="E55">
            <v>0</v>
          </cell>
          <cell r="F55">
            <v>0</v>
          </cell>
          <cell r="K55">
            <v>0</v>
          </cell>
          <cell r="L55">
            <v>0</v>
          </cell>
          <cell r="Q55">
            <v>0</v>
          </cell>
          <cell r="R55">
            <v>0</v>
          </cell>
          <cell r="W55">
            <v>0</v>
          </cell>
          <cell r="X55">
            <v>0</v>
          </cell>
          <cell r="AC55">
            <v>0</v>
          </cell>
          <cell r="AD55">
            <v>0</v>
          </cell>
        </row>
        <row r="56">
          <cell r="B56" t="str">
            <v>S8</v>
          </cell>
          <cell r="E56">
            <v>0</v>
          </cell>
          <cell r="F56">
            <v>0</v>
          </cell>
          <cell r="K56">
            <v>0</v>
          </cell>
          <cell r="L56">
            <v>0</v>
          </cell>
          <cell r="Q56">
            <v>0</v>
          </cell>
          <cell r="R56">
            <v>0</v>
          </cell>
          <cell r="W56">
            <v>0</v>
          </cell>
          <cell r="X56">
            <v>0</v>
          </cell>
          <cell r="AC56">
            <v>0</v>
          </cell>
          <cell r="AD56">
            <v>0</v>
          </cell>
        </row>
        <row r="57">
          <cell r="B57" t="str">
            <v>S9</v>
          </cell>
          <cell r="E57">
            <v>0</v>
          </cell>
          <cell r="F57">
            <v>0</v>
          </cell>
          <cell r="K57">
            <v>0</v>
          </cell>
          <cell r="L57">
            <v>0</v>
          </cell>
          <cell r="Q57">
            <v>0</v>
          </cell>
          <cell r="R57">
            <v>0</v>
          </cell>
          <cell r="W57">
            <v>0</v>
          </cell>
          <cell r="X57">
            <v>0</v>
          </cell>
          <cell r="AC57">
            <v>0</v>
          </cell>
          <cell r="AD57">
            <v>0</v>
          </cell>
        </row>
        <row r="58">
          <cell r="B58" t="str">
            <v>VA</v>
          </cell>
          <cell r="E58">
            <v>0</v>
          </cell>
          <cell r="F58">
            <v>0</v>
          </cell>
          <cell r="K58">
            <v>0</v>
          </cell>
          <cell r="L58">
            <v>0</v>
          </cell>
          <cell r="Q58">
            <v>0</v>
          </cell>
          <cell r="R58">
            <v>0</v>
          </cell>
          <cell r="W58">
            <v>0</v>
          </cell>
          <cell r="X58">
            <v>0</v>
          </cell>
          <cell r="AC58">
            <v>0</v>
          </cell>
          <cell r="AD58">
            <v>0</v>
          </cell>
        </row>
        <row r="59">
          <cell r="B59" t="str">
            <v>S4</v>
          </cell>
          <cell r="E59">
            <v>0</v>
          </cell>
          <cell r="F59">
            <v>0</v>
          </cell>
          <cell r="K59">
            <v>0</v>
          </cell>
          <cell r="L59">
            <v>0</v>
          </cell>
          <cell r="Q59">
            <v>0</v>
          </cell>
          <cell r="R59">
            <v>0</v>
          </cell>
          <cell r="W59">
            <v>0</v>
          </cell>
          <cell r="X59">
            <v>0</v>
          </cell>
          <cell r="AC59">
            <v>0</v>
          </cell>
          <cell r="AD59">
            <v>0</v>
          </cell>
        </row>
        <row r="60">
          <cell r="B60" t="str">
            <v>VI</v>
          </cell>
          <cell r="E60">
            <v>0</v>
          </cell>
          <cell r="F60">
            <v>0</v>
          </cell>
          <cell r="K60">
            <v>0</v>
          </cell>
          <cell r="L60">
            <v>0</v>
          </cell>
          <cell r="Q60">
            <v>0</v>
          </cell>
          <cell r="R60">
            <v>0</v>
          </cell>
          <cell r="W60">
            <v>0</v>
          </cell>
          <cell r="X60">
            <v>0</v>
          </cell>
          <cell r="AC60">
            <v>0</v>
          </cell>
          <cell r="AD60">
            <v>0</v>
          </cell>
        </row>
        <row r="61">
          <cell r="B61" t="str">
            <v>SS</v>
          </cell>
          <cell r="E61">
            <v>0</v>
          </cell>
          <cell r="F61">
            <v>0</v>
          </cell>
          <cell r="K61">
            <v>0</v>
          </cell>
          <cell r="L61">
            <v>0</v>
          </cell>
          <cell r="Q61">
            <v>0</v>
          </cell>
          <cell r="R61">
            <v>0</v>
          </cell>
          <cell r="W61">
            <v>0</v>
          </cell>
          <cell r="X61">
            <v>0</v>
          </cell>
          <cell r="AC61">
            <v>0</v>
          </cell>
          <cell r="AD61">
            <v>0</v>
          </cell>
        </row>
        <row r="62">
          <cell r="B62" t="str">
            <v>T7</v>
          </cell>
          <cell r="E62">
            <v>0</v>
          </cell>
          <cell r="F62">
            <v>0</v>
          </cell>
          <cell r="K62">
            <v>0</v>
          </cell>
          <cell r="L62">
            <v>0</v>
          </cell>
          <cell r="Q62">
            <v>0</v>
          </cell>
          <cell r="R62">
            <v>0</v>
          </cell>
          <cell r="W62">
            <v>0</v>
          </cell>
          <cell r="X62">
            <v>0</v>
          </cell>
          <cell r="AC62">
            <v>0</v>
          </cell>
          <cell r="AD62">
            <v>0</v>
          </cell>
        </row>
        <row r="63">
          <cell r="B63" t="str">
            <v>T6</v>
          </cell>
          <cell r="E63">
            <v>0</v>
          </cell>
          <cell r="F63">
            <v>0</v>
          </cell>
          <cell r="K63">
            <v>0</v>
          </cell>
          <cell r="L63">
            <v>0</v>
          </cell>
          <cell r="Q63">
            <v>0</v>
          </cell>
          <cell r="R63">
            <v>0</v>
          </cell>
          <cell r="W63">
            <v>0</v>
          </cell>
          <cell r="X63">
            <v>0</v>
          </cell>
          <cell r="AC63">
            <v>0</v>
          </cell>
          <cell r="AD63">
            <v>0</v>
          </cell>
        </row>
        <row r="64">
          <cell r="B64" t="str">
            <v>SF</v>
          </cell>
          <cell r="E64">
            <v>0</v>
          </cell>
          <cell r="F64">
            <v>0</v>
          </cell>
          <cell r="K64">
            <v>0</v>
          </cell>
          <cell r="L64">
            <v>0</v>
          </cell>
          <cell r="Q64">
            <v>0</v>
          </cell>
          <cell r="R64">
            <v>0</v>
          </cell>
          <cell r="W64">
            <v>0</v>
          </cell>
          <cell r="X64">
            <v>0</v>
          </cell>
          <cell r="AC64">
            <v>0</v>
          </cell>
          <cell r="AD64">
            <v>0</v>
          </cell>
        </row>
        <row r="65">
          <cell r="B65" t="str">
            <v>T5</v>
          </cell>
          <cell r="E65">
            <v>0</v>
          </cell>
          <cell r="F65">
            <v>0</v>
          </cell>
          <cell r="K65">
            <v>0</v>
          </cell>
          <cell r="L65">
            <v>0</v>
          </cell>
          <cell r="Q65">
            <v>0</v>
          </cell>
          <cell r="R65">
            <v>0</v>
          </cell>
          <cell r="W65">
            <v>0</v>
          </cell>
          <cell r="X65">
            <v>0</v>
          </cell>
          <cell r="AC65">
            <v>0</v>
          </cell>
          <cell r="AD65">
            <v>0</v>
          </cell>
        </row>
        <row r="66">
          <cell r="B66" t="str">
            <v>SD</v>
          </cell>
          <cell r="E66">
            <v>0</v>
          </cell>
          <cell r="F66">
            <v>0</v>
          </cell>
          <cell r="K66">
            <v>0</v>
          </cell>
          <cell r="L66">
            <v>0</v>
          </cell>
          <cell r="Q66">
            <v>0</v>
          </cell>
          <cell r="R66">
            <v>0</v>
          </cell>
          <cell r="W66">
            <v>0</v>
          </cell>
          <cell r="X66">
            <v>0</v>
          </cell>
          <cell r="AC66">
            <v>0</v>
          </cell>
          <cell r="AD66">
            <v>0</v>
          </cell>
        </row>
        <row r="67">
          <cell r="B67" t="str">
            <v>SV</v>
          </cell>
          <cell r="E67">
            <v>0</v>
          </cell>
          <cell r="F67">
            <v>0</v>
          </cell>
          <cell r="K67">
            <v>0</v>
          </cell>
          <cell r="L67">
            <v>0</v>
          </cell>
          <cell r="Q67">
            <v>0</v>
          </cell>
          <cell r="R67">
            <v>0</v>
          </cell>
          <cell r="W67">
            <v>0</v>
          </cell>
          <cell r="X67">
            <v>0</v>
          </cell>
          <cell r="AC67">
            <v>0</v>
          </cell>
          <cell r="AD67">
            <v>0</v>
          </cell>
        </row>
        <row r="68">
          <cell r="B68" t="str">
            <v>TJ</v>
          </cell>
          <cell r="E68">
            <v>0</v>
          </cell>
          <cell r="F68">
            <v>0</v>
          </cell>
          <cell r="K68">
            <v>0</v>
          </cell>
          <cell r="L68">
            <v>0</v>
          </cell>
          <cell r="Q68">
            <v>0</v>
          </cell>
          <cell r="R68">
            <v>0</v>
          </cell>
          <cell r="W68">
            <v>0</v>
          </cell>
          <cell r="X68">
            <v>0</v>
          </cell>
          <cell r="AC68">
            <v>0</v>
          </cell>
          <cell r="AD68">
            <v>0</v>
          </cell>
        </row>
        <row r="69">
          <cell r="B69" t="str">
            <v>TK</v>
          </cell>
          <cell r="E69">
            <v>0</v>
          </cell>
          <cell r="F69">
            <v>0</v>
          </cell>
          <cell r="K69">
            <v>0</v>
          </cell>
          <cell r="L69">
            <v>0</v>
          </cell>
          <cell r="Q69">
            <v>0</v>
          </cell>
          <cell r="R69">
            <v>0</v>
          </cell>
          <cell r="W69">
            <v>0</v>
          </cell>
          <cell r="X69">
            <v>0</v>
          </cell>
          <cell r="AC69">
            <v>0</v>
          </cell>
          <cell r="AD69">
            <v>0</v>
          </cell>
        </row>
        <row r="70">
          <cell r="B70" t="str">
            <v>TL</v>
          </cell>
          <cell r="E70">
            <v>0</v>
          </cell>
          <cell r="F70">
            <v>0</v>
          </cell>
          <cell r="K70">
            <v>0</v>
          </cell>
          <cell r="L70">
            <v>0</v>
          </cell>
          <cell r="Q70">
            <v>0</v>
          </cell>
          <cell r="R70">
            <v>0</v>
          </cell>
          <cell r="W70">
            <v>0</v>
          </cell>
          <cell r="X70">
            <v>0</v>
          </cell>
          <cell r="AC70">
            <v>0</v>
          </cell>
          <cell r="AD70">
            <v>0</v>
          </cell>
        </row>
        <row r="71">
          <cell r="B71" t="str">
            <v>TN</v>
          </cell>
          <cell r="E71">
            <v>0</v>
          </cell>
          <cell r="F71">
            <v>0</v>
          </cell>
          <cell r="K71">
            <v>0</v>
          </cell>
          <cell r="L71">
            <v>0</v>
          </cell>
          <cell r="Q71">
            <v>0</v>
          </cell>
          <cell r="R71">
            <v>0</v>
          </cell>
          <cell r="W71">
            <v>0</v>
          </cell>
          <cell r="X71">
            <v>0</v>
          </cell>
          <cell r="AC71">
            <v>0</v>
          </cell>
          <cell r="AD71">
            <v>0</v>
          </cell>
        </row>
        <row r="72">
          <cell r="B72" t="str">
            <v>VO</v>
          </cell>
          <cell r="E72">
            <v>0</v>
          </cell>
          <cell r="F72">
            <v>0</v>
          </cell>
          <cell r="K72">
            <v>0</v>
          </cell>
          <cell r="L72">
            <v>0</v>
          </cell>
          <cell r="Q72">
            <v>0</v>
          </cell>
          <cell r="R72">
            <v>0</v>
          </cell>
          <cell r="W72">
            <v>0</v>
          </cell>
          <cell r="X72">
            <v>0</v>
          </cell>
          <cell r="AC72">
            <v>0</v>
          </cell>
          <cell r="AD72">
            <v>0</v>
          </cell>
        </row>
        <row r="73">
          <cell r="B73" t="str">
            <v>VP</v>
          </cell>
          <cell r="E73">
            <v>0</v>
          </cell>
          <cell r="F73">
            <v>0</v>
          </cell>
          <cell r="K73">
            <v>0</v>
          </cell>
          <cell r="L73">
            <v>0</v>
          </cell>
          <cell r="Q73">
            <v>0</v>
          </cell>
          <cell r="R73">
            <v>0</v>
          </cell>
          <cell r="W73">
            <v>0</v>
          </cell>
          <cell r="X73">
            <v>0</v>
          </cell>
          <cell r="AC73">
            <v>0</v>
          </cell>
          <cell r="AD73">
            <v>0</v>
          </cell>
        </row>
        <row r="74">
          <cell r="B74" t="str">
            <v>M6</v>
          </cell>
          <cell r="E74">
            <v>88</v>
          </cell>
          <cell r="F74">
            <v>276522</v>
          </cell>
          <cell r="K74">
            <v>117</v>
          </cell>
          <cell r="L74">
            <v>138809</v>
          </cell>
          <cell r="Q74">
            <v>145</v>
          </cell>
          <cell r="R74">
            <v>382525</v>
          </cell>
          <cell r="W74">
            <v>62</v>
          </cell>
          <cell r="X74">
            <v>79900</v>
          </cell>
          <cell r="AC74">
            <v>412</v>
          </cell>
          <cell r="AD74">
            <v>877756</v>
          </cell>
        </row>
        <row r="75">
          <cell r="B75" t="str">
            <v>TB</v>
          </cell>
          <cell r="E75">
            <v>0</v>
          </cell>
          <cell r="F75">
            <v>0</v>
          </cell>
          <cell r="K75">
            <v>0</v>
          </cell>
          <cell r="L75">
            <v>0</v>
          </cell>
          <cell r="Q75">
            <v>0</v>
          </cell>
          <cell r="R75">
            <v>0</v>
          </cell>
          <cell r="W75">
            <v>0</v>
          </cell>
          <cell r="X75">
            <v>0</v>
          </cell>
          <cell r="AC75">
            <v>0</v>
          </cell>
          <cell r="AD75">
            <v>0</v>
          </cell>
        </row>
        <row r="76">
          <cell r="B76" t="str">
            <v>SE</v>
          </cell>
          <cell r="E76">
            <v>0</v>
          </cell>
          <cell r="F76">
            <v>0</v>
          </cell>
          <cell r="K76">
            <v>0</v>
          </cell>
          <cell r="L76">
            <v>0</v>
          </cell>
          <cell r="Q76">
            <v>0</v>
          </cell>
          <cell r="R76">
            <v>0</v>
          </cell>
          <cell r="W76">
            <v>0</v>
          </cell>
          <cell r="X76">
            <v>0</v>
          </cell>
          <cell r="AC76">
            <v>0</v>
          </cell>
          <cell r="AD76">
            <v>0</v>
          </cell>
        </row>
        <row r="77">
          <cell r="B77" t="str">
            <v>TE</v>
          </cell>
          <cell r="E77">
            <v>0</v>
          </cell>
          <cell r="F77">
            <v>0</v>
          </cell>
          <cell r="K77">
            <v>0</v>
          </cell>
          <cell r="L77">
            <v>0</v>
          </cell>
          <cell r="Q77">
            <v>0</v>
          </cell>
          <cell r="R77">
            <v>0</v>
          </cell>
          <cell r="W77">
            <v>0</v>
          </cell>
          <cell r="X77">
            <v>0</v>
          </cell>
          <cell r="AC77">
            <v>0</v>
          </cell>
          <cell r="AD77">
            <v>0</v>
          </cell>
        </row>
        <row r="78">
          <cell r="B78" t="str">
            <v>K7</v>
          </cell>
          <cell r="E78">
            <v>0</v>
          </cell>
          <cell r="F78">
            <v>0</v>
          </cell>
          <cell r="K78">
            <v>0</v>
          </cell>
          <cell r="L78">
            <v>0</v>
          </cell>
          <cell r="Q78">
            <v>0</v>
          </cell>
          <cell r="R78">
            <v>0</v>
          </cell>
          <cell r="W78">
            <v>0</v>
          </cell>
          <cell r="X78">
            <v>0</v>
          </cell>
          <cell r="AC78">
            <v>0</v>
          </cell>
          <cell r="AD78">
            <v>0</v>
          </cell>
        </row>
        <row r="79">
          <cell r="B79" t="str">
            <v>VS</v>
          </cell>
          <cell r="E79">
            <v>0</v>
          </cell>
          <cell r="F79">
            <v>0</v>
          </cell>
          <cell r="K79">
            <v>0</v>
          </cell>
          <cell r="L79">
            <v>0</v>
          </cell>
          <cell r="Q79">
            <v>0</v>
          </cell>
          <cell r="R79">
            <v>0</v>
          </cell>
          <cell r="W79">
            <v>0</v>
          </cell>
          <cell r="X79">
            <v>0</v>
          </cell>
          <cell r="AC79">
            <v>0</v>
          </cell>
          <cell r="AD79">
            <v>0</v>
          </cell>
        </row>
        <row r="80">
          <cell r="B80" t="str">
            <v>K5</v>
          </cell>
          <cell r="E80">
            <v>0</v>
          </cell>
          <cell r="F80">
            <v>0</v>
          </cell>
          <cell r="K80">
            <v>0</v>
          </cell>
          <cell r="L80">
            <v>0</v>
          </cell>
          <cell r="Q80">
            <v>0</v>
          </cell>
          <cell r="R80">
            <v>0</v>
          </cell>
          <cell r="W80">
            <v>0</v>
          </cell>
          <cell r="X80">
            <v>0</v>
          </cell>
          <cell r="AC80">
            <v>0</v>
          </cell>
          <cell r="AD80">
            <v>0</v>
          </cell>
        </row>
        <row r="81">
          <cell r="B81" t="str">
            <v>K3</v>
          </cell>
          <cell r="E81">
            <v>0</v>
          </cell>
          <cell r="F81">
            <v>0</v>
          </cell>
          <cell r="K81">
            <v>0</v>
          </cell>
          <cell r="L81">
            <v>0</v>
          </cell>
          <cell r="Q81">
            <v>0</v>
          </cell>
          <cell r="R81">
            <v>0</v>
          </cell>
          <cell r="W81">
            <v>0</v>
          </cell>
          <cell r="X81">
            <v>0</v>
          </cell>
          <cell r="AC81">
            <v>0</v>
          </cell>
          <cell r="AD81">
            <v>0</v>
          </cell>
        </row>
        <row r="82">
          <cell r="B82" t="str">
            <v>K2</v>
          </cell>
          <cell r="E82">
            <v>0</v>
          </cell>
          <cell r="F82">
            <v>0</v>
          </cell>
          <cell r="K82">
            <v>0</v>
          </cell>
          <cell r="L82">
            <v>0</v>
          </cell>
          <cell r="Q82">
            <v>0</v>
          </cell>
          <cell r="R82">
            <v>0</v>
          </cell>
          <cell r="W82">
            <v>0</v>
          </cell>
          <cell r="X82">
            <v>0</v>
          </cell>
          <cell r="AC82">
            <v>0</v>
          </cell>
          <cell r="AD82">
            <v>0</v>
          </cell>
        </row>
        <row r="83">
          <cell r="B83" t="str">
            <v>KB</v>
          </cell>
          <cell r="E83">
            <v>0</v>
          </cell>
          <cell r="F83">
            <v>0</v>
          </cell>
          <cell r="K83">
            <v>0</v>
          </cell>
          <cell r="L83">
            <v>0</v>
          </cell>
          <cell r="Q83">
            <v>0</v>
          </cell>
          <cell r="R83">
            <v>0</v>
          </cell>
          <cell r="W83">
            <v>0</v>
          </cell>
          <cell r="X83">
            <v>0</v>
          </cell>
          <cell r="AC83">
            <v>0</v>
          </cell>
          <cell r="AD83">
            <v>0</v>
          </cell>
        </row>
        <row r="84">
          <cell r="B84" t="str">
            <v>TS</v>
          </cell>
          <cell r="E84">
            <v>0</v>
          </cell>
          <cell r="F84">
            <v>0</v>
          </cell>
          <cell r="K84">
            <v>0</v>
          </cell>
          <cell r="L84">
            <v>0</v>
          </cell>
          <cell r="Q84">
            <v>0</v>
          </cell>
          <cell r="R84">
            <v>0</v>
          </cell>
          <cell r="W84">
            <v>0</v>
          </cell>
          <cell r="X84">
            <v>0</v>
          </cell>
          <cell r="AC84">
            <v>0</v>
          </cell>
          <cell r="AD84">
            <v>0</v>
          </cell>
        </row>
        <row r="85">
          <cell r="B85" t="str">
            <v>TY</v>
          </cell>
          <cell r="E85">
            <v>0</v>
          </cell>
          <cell r="F85">
            <v>0</v>
          </cell>
          <cell r="K85">
            <v>0</v>
          </cell>
          <cell r="L85">
            <v>0</v>
          </cell>
          <cell r="Q85">
            <v>0</v>
          </cell>
          <cell r="R85">
            <v>0</v>
          </cell>
          <cell r="W85">
            <v>0</v>
          </cell>
          <cell r="X85">
            <v>0</v>
          </cell>
          <cell r="AC85">
            <v>0</v>
          </cell>
          <cell r="AD85">
            <v>0</v>
          </cell>
        </row>
        <row r="86">
          <cell r="B86" t="str">
            <v>TZ</v>
          </cell>
          <cell r="E86">
            <v>0</v>
          </cell>
          <cell r="F86">
            <v>0</v>
          </cell>
          <cell r="K86">
            <v>0</v>
          </cell>
          <cell r="L86">
            <v>0</v>
          </cell>
          <cell r="Q86">
            <v>0</v>
          </cell>
          <cell r="R86">
            <v>0</v>
          </cell>
          <cell r="W86">
            <v>0</v>
          </cell>
          <cell r="X86">
            <v>0</v>
          </cell>
          <cell r="AC86">
            <v>0</v>
          </cell>
          <cell r="AD86">
            <v>0</v>
          </cell>
        </row>
        <row r="87">
          <cell r="B87" t="str">
            <v>KD</v>
          </cell>
          <cell r="E87">
            <v>0</v>
          </cell>
          <cell r="F87">
            <v>0</v>
          </cell>
          <cell r="K87">
            <v>0</v>
          </cell>
          <cell r="L87">
            <v>0</v>
          </cell>
          <cell r="Q87">
            <v>0</v>
          </cell>
          <cell r="R87">
            <v>0</v>
          </cell>
          <cell r="W87">
            <v>0</v>
          </cell>
          <cell r="X87">
            <v>0</v>
          </cell>
          <cell r="AC87">
            <v>0</v>
          </cell>
          <cell r="AD87">
            <v>0</v>
          </cell>
        </row>
        <row r="88">
          <cell r="B88" t="str">
            <v>KE</v>
          </cell>
          <cell r="E88">
            <v>0</v>
          </cell>
          <cell r="F88">
            <v>0</v>
          </cell>
          <cell r="K88">
            <v>0</v>
          </cell>
          <cell r="L88">
            <v>0</v>
          </cell>
          <cell r="Q88">
            <v>0</v>
          </cell>
          <cell r="R88">
            <v>0</v>
          </cell>
          <cell r="W88">
            <v>0</v>
          </cell>
          <cell r="X88">
            <v>0</v>
          </cell>
          <cell r="AC88">
            <v>0</v>
          </cell>
          <cell r="AD88">
            <v>0</v>
          </cell>
        </row>
        <row r="89">
          <cell r="B89" t="str">
            <v>KF</v>
          </cell>
          <cell r="E89">
            <v>0</v>
          </cell>
          <cell r="F89">
            <v>0</v>
          </cell>
          <cell r="K89">
            <v>0</v>
          </cell>
          <cell r="L89">
            <v>0</v>
          </cell>
          <cell r="Q89">
            <v>0</v>
          </cell>
          <cell r="R89">
            <v>0</v>
          </cell>
          <cell r="W89">
            <v>0</v>
          </cell>
          <cell r="X89">
            <v>0</v>
          </cell>
          <cell r="AC89">
            <v>0</v>
          </cell>
          <cell r="AD89">
            <v>0</v>
          </cell>
        </row>
        <row r="90">
          <cell r="B90" t="str">
            <v>TT</v>
          </cell>
          <cell r="E90">
            <v>0</v>
          </cell>
          <cell r="F90">
            <v>0</v>
          </cell>
          <cell r="K90">
            <v>0</v>
          </cell>
          <cell r="L90">
            <v>0</v>
          </cell>
          <cell r="Q90">
            <v>0</v>
          </cell>
          <cell r="R90">
            <v>0</v>
          </cell>
          <cell r="W90">
            <v>0</v>
          </cell>
          <cell r="X90">
            <v>0</v>
          </cell>
          <cell r="AC90">
            <v>0</v>
          </cell>
          <cell r="AD90">
            <v>0</v>
          </cell>
        </row>
        <row r="91">
          <cell r="B91" t="str">
            <v>KI</v>
          </cell>
          <cell r="E91">
            <v>0</v>
          </cell>
          <cell r="F91">
            <v>0</v>
          </cell>
          <cell r="K91">
            <v>0</v>
          </cell>
          <cell r="L91">
            <v>0</v>
          </cell>
          <cell r="Q91">
            <v>0</v>
          </cell>
          <cell r="R91">
            <v>0</v>
          </cell>
          <cell r="W91">
            <v>0</v>
          </cell>
          <cell r="X91">
            <v>0</v>
          </cell>
          <cell r="AC91">
            <v>0</v>
          </cell>
          <cell r="AD91">
            <v>0</v>
          </cell>
        </row>
        <row r="92">
          <cell r="B92" t="str">
            <v>KJ</v>
          </cell>
          <cell r="E92">
            <v>0</v>
          </cell>
          <cell r="F92">
            <v>0</v>
          </cell>
          <cell r="K92">
            <v>0</v>
          </cell>
          <cell r="L92">
            <v>0</v>
          </cell>
          <cell r="Q92">
            <v>0</v>
          </cell>
          <cell r="R92">
            <v>0</v>
          </cell>
          <cell r="W92">
            <v>0</v>
          </cell>
          <cell r="X92">
            <v>0</v>
          </cell>
          <cell r="AC92">
            <v>0</v>
          </cell>
          <cell r="AD92">
            <v>0</v>
          </cell>
        </row>
        <row r="93">
          <cell r="B93" t="str">
            <v>KK</v>
          </cell>
          <cell r="E93">
            <v>0</v>
          </cell>
          <cell r="F93">
            <v>0</v>
          </cell>
          <cell r="K93">
            <v>0</v>
          </cell>
          <cell r="L93">
            <v>0</v>
          </cell>
          <cell r="Q93">
            <v>0</v>
          </cell>
          <cell r="R93">
            <v>0</v>
          </cell>
          <cell r="W93">
            <v>0</v>
          </cell>
          <cell r="X93">
            <v>0</v>
          </cell>
          <cell r="AC93">
            <v>0</v>
          </cell>
          <cell r="AD93">
            <v>0</v>
          </cell>
        </row>
        <row r="94">
          <cell r="B94" t="str">
            <v>F8</v>
          </cell>
          <cell r="E94">
            <v>0</v>
          </cell>
          <cell r="F94">
            <v>0</v>
          </cell>
          <cell r="K94">
            <v>0</v>
          </cell>
          <cell r="L94">
            <v>0</v>
          </cell>
          <cell r="Q94">
            <v>0</v>
          </cell>
          <cell r="R94">
            <v>0</v>
          </cell>
          <cell r="W94">
            <v>0</v>
          </cell>
          <cell r="X94">
            <v>0</v>
          </cell>
          <cell r="AC94">
            <v>0</v>
          </cell>
          <cell r="AD94">
            <v>0</v>
          </cell>
        </row>
        <row r="95">
          <cell r="B95" t="str">
            <v>KL</v>
          </cell>
          <cell r="E95">
            <v>0</v>
          </cell>
          <cell r="F95">
            <v>0</v>
          </cell>
          <cell r="K95">
            <v>0</v>
          </cell>
          <cell r="L95">
            <v>0</v>
          </cell>
          <cell r="Q95">
            <v>0</v>
          </cell>
          <cell r="R95">
            <v>0</v>
          </cell>
          <cell r="W95">
            <v>0</v>
          </cell>
          <cell r="X95">
            <v>0</v>
          </cell>
          <cell r="AC95">
            <v>0</v>
          </cell>
          <cell r="AD95">
            <v>0</v>
          </cell>
        </row>
        <row r="96">
          <cell r="B96" t="str">
            <v>KN</v>
          </cell>
          <cell r="E96">
            <v>0</v>
          </cell>
          <cell r="F96">
            <v>0</v>
          </cell>
          <cell r="K96">
            <v>0</v>
          </cell>
          <cell r="L96">
            <v>0</v>
          </cell>
          <cell r="Q96">
            <v>0</v>
          </cell>
          <cell r="R96">
            <v>0</v>
          </cell>
          <cell r="W96">
            <v>0</v>
          </cell>
          <cell r="X96">
            <v>0</v>
          </cell>
          <cell r="AC96">
            <v>0</v>
          </cell>
          <cell r="AD96">
            <v>0</v>
          </cell>
        </row>
        <row r="97">
          <cell r="B97" t="str">
            <v>KP</v>
          </cell>
          <cell r="E97">
            <v>0</v>
          </cell>
          <cell r="F97">
            <v>0</v>
          </cell>
          <cell r="K97">
            <v>0</v>
          </cell>
          <cell r="L97">
            <v>0</v>
          </cell>
          <cell r="Q97">
            <v>0</v>
          </cell>
          <cell r="R97">
            <v>0</v>
          </cell>
          <cell r="W97">
            <v>0</v>
          </cell>
          <cell r="X97">
            <v>0</v>
          </cell>
          <cell r="AC97">
            <v>0</v>
          </cell>
          <cell r="AD97">
            <v>0</v>
          </cell>
        </row>
        <row r="98">
          <cell r="B98" t="str">
            <v>KO</v>
          </cell>
          <cell r="E98">
            <v>0</v>
          </cell>
          <cell r="F98">
            <v>0</v>
          </cell>
          <cell r="K98">
            <v>0</v>
          </cell>
          <cell r="L98">
            <v>0</v>
          </cell>
          <cell r="Q98">
            <v>0</v>
          </cell>
          <cell r="R98">
            <v>0</v>
          </cell>
          <cell r="W98">
            <v>0</v>
          </cell>
          <cell r="X98">
            <v>0</v>
          </cell>
          <cell r="AC98">
            <v>0</v>
          </cell>
          <cell r="AD98">
            <v>0</v>
          </cell>
        </row>
        <row r="99">
          <cell r="B99" t="str">
            <v>ИТОГО</v>
          </cell>
          <cell r="E99">
            <v>57361</v>
          </cell>
          <cell r="F99">
            <v>180245470</v>
          </cell>
          <cell r="K99">
            <v>76142</v>
          </cell>
          <cell r="L99">
            <v>90334870</v>
          </cell>
          <cell r="Q99">
            <v>159427</v>
          </cell>
          <cell r="R99">
            <v>420584370</v>
          </cell>
          <cell r="W99">
            <v>40332</v>
          </cell>
          <cell r="X99">
            <v>51976220</v>
          </cell>
          <cell r="AC99">
            <v>333262</v>
          </cell>
          <cell r="AD99">
            <v>743140930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workbookViewId="0">
      <selection activeCell="H111" sqref="H111"/>
    </sheetView>
  </sheetViews>
  <sheetFormatPr defaultRowHeight="15" x14ac:dyDescent="0.25"/>
  <cols>
    <col min="1" max="1" width="6.7109375" style="1" customWidth="1"/>
    <col min="2" max="2" width="9.42578125" style="1" customWidth="1"/>
    <col min="3" max="3" width="9.28515625" style="1" customWidth="1"/>
    <col min="4" max="4" width="7.28515625" style="1" customWidth="1"/>
    <col min="5" max="7" width="9.5703125" style="1" customWidth="1"/>
    <col min="8" max="8" width="18.5703125" style="1" customWidth="1"/>
    <col min="9" max="9" width="12.5703125" style="1" customWidth="1"/>
    <col min="10" max="10" width="5.85546875" style="1" customWidth="1"/>
    <col min="11" max="11" width="12.42578125" style="1" customWidth="1"/>
    <col min="12" max="12" width="12" style="1" customWidth="1"/>
    <col min="13" max="13" width="17" style="1" customWidth="1"/>
    <col min="14" max="14" width="9.28515625" style="303" customWidth="1"/>
    <col min="15" max="15" width="10.5703125" style="8" hidden="1" customWidth="1"/>
    <col min="16" max="16" width="6.85546875" style="8" hidden="1" customWidth="1"/>
    <col min="17" max="17" width="15.42578125" style="8" hidden="1" customWidth="1"/>
    <col min="18" max="18" width="14.28515625" style="8" hidden="1" customWidth="1"/>
    <col min="19" max="16384" width="9.140625" style="8"/>
  </cols>
  <sheetData>
    <row r="1" spans="1:18" ht="16.5" thickBot="1" x14ac:dyDescent="0.3">
      <c r="C1" s="2" t="s">
        <v>0</v>
      </c>
      <c r="D1" s="3"/>
      <c r="E1" s="4"/>
      <c r="F1" s="5"/>
      <c r="J1" s="6"/>
      <c r="K1" s="6"/>
      <c r="L1" s="6"/>
      <c r="M1" s="6"/>
      <c r="N1" s="7"/>
    </row>
    <row r="2" spans="1:18" ht="18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8" ht="19.5" thickBot="1" x14ac:dyDescent="0.3">
      <c r="A3" s="11" t="str">
        <f>IF(C1="","",IF(C1="итого","ВСЕГО ПО ОБЛАСТИ",IFERROR(INDEX('[1]ПРИЛОЖЕНИЕ 2 только 2024 г '!$A$1:$N$108,MATCH(C1,'[1]ПРИЛОЖЕНИЕ 2 только 2024 г '!$B:$B,0),COLUMN('[1]ПРИЛОЖЕНИЕ 2 только 2024 г '!$D$7)),"НЕВЕРНО введен код МО")))</f>
        <v>ГБУЗ ЯО "ЛЮБИМСКАЯ ЦЕНТРАЛЬНАЯ РАЙОННАЯ БОЛЬНИЦА"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3"/>
      <c r="P3" s="13"/>
      <c r="Q3" s="13"/>
      <c r="R3" s="13"/>
    </row>
    <row r="4" spans="1:18" ht="18.75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16" t="s">
        <v>2</v>
      </c>
      <c r="P4" s="16"/>
      <c r="Q4" s="16"/>
      <c r="R4" s="16"/>
    </row>
    <row r="5" spans="1:18" ht="4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8" t="s">
        <v>3</v>
      </c>
      <c r="M5" s="18" t="s">
        <v>4</v>
      </c>
      <c r="N5" s="18"/>
      <c r="O5" s="19" t="s">
        <v>5</v>
      </c>
      <c r="P5" s="20" t="s">
        <v>6</v>
      </c>
      <c r="Q5" s="19" t="s">
        <v>7</v>
      </c>
      <c r="R5" s="20" t="s">
        <v>6</v>
      </c>
    </row>
    <row r="6" spans="1:18" ht="15.75" x14ac:dyDescent="0.25">
      <c r="A6" s="21" t="s">
        <v>8</v>
      </c>
      <c r="B6" s="22" t="s">
        <v>9</v>
      </c>
      <c r="C6" s="23"/>
      <c r="D6" s="23"/>
      <c r="E6" s="23"/>
      <c r="F6" s="23"/>
      <c r="G6" s="23"/>
      <c r="H6" s="23"/>
      <c r="I6" s="23"/>
      <c r="J6" s="23"/>
      <c r="K6" s="24"/>
      <c r="L6" s="25" t="s">
        <v>10</v>
      </c>
      <c r="M6" s="26">
        <f>M7+M12+M64</f>
        <v>85706513</v>
      </c>
      <c r="N6" s="27"/>
      <c r="O6" s="13"/>
      <c r="P6" s="13"/>
      <c r="Q6" s="28">
        <f>SUMIF('[1]ПРИЛОЖЕНИЕ 2 только 2024 г '!B:B,$C$1,'[1]ПРИЛОЖЕНИЕ 2 только 2024 г '!AJ:AJ)</f>
        <v>85706513</v>
      </c>
      <c r="R6" s="28">
        <f>M6-Q6</f>
        <v>0</v>
      </c>
    </row>
    <row r="7" spans="1:18" ht="15.75" x14ac:dyDescent="0.25">
      <c r="A7" s="29"/>
      <c r="B7" s="30" t="s">
        <v>11</v>
      </c>
      <c r="C7" s="31" t="s">
        <v>12</v>
      </c>
      <c r="D7" s="32"/>
      <c r="E7" s="32"/>
      <c r="F7" s="32"/>
      <c r="G7" s="32"/>
      <c r="H7" s="32"/>
      <c r="I7" s="32"/>
      <c r="J7" s="32"/>
      <c r="K7" s="33"/>
      <c r="L7" s="34" t="s">
        <v>10</v>
      </c>
      <c r="M7" s="35">
        <f>SUMIF('[1]ПРИЛОЖЕНИЕ 2 только 2024 г '!B:B,$C$1,'[1]ПРИЛОЖЕНИЕ 2 только 2024 г '!AN:AN)+SUMIF('[1]ПРИЛОЖЕНИЕ 2 только 2024 г '!B:B,$C$1,'[1]ПРИЛОЖЕНИЕ 2 только 2024 г '!AQ:AQ)+SUMIF('[1]ПРИЛОЖЕНИЕ 2 только 2024 г '!B:B,$C$1,'[1]ПРИЛОЖЕНИЕ 2 только 2024 г '!AT:AT)</f>
        <v>40663369</v>
      </c>
      <c r="N7" s="27"/>
      <c r="O7" s="13"/>
      <c r="P7" s="13"/>
      <c r="Q7" s="28">
        <f>SUMIF('[1]ПРИЛОЖЕНИЕ 2 только 2024 г '!B:B,$C$1,'[1]ПРИЛОЖЕНИЕ 2 только 2024 г '!AN:AN)+SUMIF('[1]ПРИЛОЖЕНИЕ 2.2  НЕОТЛОЖ'!B:B,$C$1,'[1]ПРИЛОЖЕНИЕ 2.2  НЕОТЛОЖ'!H:H)+SUMIF('[1]ПРИЛОЖЕНИЕ 2.3 ОБРАЩ по ЗАБОЛ'!B:B,$C$1,'[1]ПРИЛОЖЕНИЕ 2.3 ОБРАЩ по ЗАБОЛ'!H:H)</f>
        <v>40663369</v>
      </c>
      <c r="R7" s="28">
        <f>M7-Q7</f>
        <v>0</v>
      </c>
    </row>
    <row r="8" spans="1:18" x14ac:dyDescent="0.25">
      <c r="A8" s="29"/>
      <c r="B8" s="36"/>
      <c r="C8" s="37" t="s">
        <v>13</v>
      </c>
      <c r="D8" s="38"/>
      <c r="E8" s="38"/>
      <c r="F8" s="38"/>
      <c r="G8" s="38"/>
      <c r="H8" s="38"/>
      <c r="I8" s="38"/>
      <c r="J8" s="38"/>
      <c r="K8" s="39"/>
      <c r="L8" s="40">
        <f>L9+L10</f>
        <v>16814</v>
      </c>
      <c r="M8" s="41"/>
      <c r="N8" s="42"/>
      <c r="O8" s="13"/>
      <c r="P8" s="13"/>
      <c r="Q8" s="43"/>
      <c r="R8" s="44"/>
    </row>
    <row r="9" spans="1:18" x14ac:dyDescent="0.25">
      <c r="A9" s="29"/>
      <c r="B9" s="36"/>
      <c r="C9" s="45" t="s">
        <v>14</v>
      </c>
      <c r="D9" s="46" t="s">
        <v>15</v>
      </c>
      <c r="E9" s="47"/>
      <c r="F9" s="47"/>
      <c r="G9" s="47"/>
      <c r="H9" s="47"/>
      <c r="I9" s="47"/>
      <c r="J9" s="47"/>
      <c r="K9" s="48"/>
      <c r="L9" s="49">
        <f>SUMIF('[1]ПРИЛОЖЕНИЕ 2 только 2024 г '!B:B,$C$1,'[1]ПРИЛОЖЕНИЕ 2 только 2024 г '!F:F)</f>
        <v>16814</v>
      </c>
      <c r="M9" s="42"/>
      <c r="N9" s="42"/>
      <c r="O9" s="43"/>
      <c r="P9" s="44"/>
      <c r="Q9" s="13"/>
      <c r="R9" s="13"/>
    </row>
    <row r="10" spans="1:18" x14ac:dyDescent="0.25">
      <c r="A10" s="29"/>
      <c r="B10" s="36"/>
      <c r="C10" s="50"/>
      <c r="D10" s="51" t="s">
        <v>16</v>
      </c>
      <c r="E10" s="51"/>
      <c r="F10" s="51"/>
      <c r="G10" s="51"/>
      <c r="H10" s="51"/>
      <c r="I10" s="51"/>
      <c r="J10" s="51"/>
      <c r="K10" s="52"/>
      <c r="L10" s="53">
        <f>SUMIF('[1]ПРИЛОЖЕНИЕ 2 только 2024 г '!B:B,$C$1,'[1]ПРИЛОЖЕНИЕ 2 только 2024 г '!I:I)</f>
        <v>0</v>
      </c>
      <c r="M10" s="42"/>
      <c r="N10" s="42"/>
      <c r="O10" s="54">
        <f>SUMIF('[1]ПРИЛОЖЕНИЕ 2.2  НЕОТЛОЖ'!B:B,$C$1,'[1]ПРИЛОЖЕНИЕ 2.2  НЕОТЛОЖ'!G:G)</f>
        <v>0</v>
      </c>
      <c r="P10" s="28">
        <f>L10-O10</f>
        <v>0</v>
      </c>
      <c r="Q10" s="43"/>
      <c r="R10" s="44"/>
    </row>
    <row r="11" spans="1:18" ht="15.75" thickBot="1" x14ac:dyDescent="0.3">
      <c r="A11" s="29"/>
      <c r="B11" s="55"/>
      <c r="C11" s="56" t="s">
        <v>17</v>
      </c>
      <c r="D11" s="57"/>
      <c r="E11" s="57"/>
      <c r="F11" s="57"/>
      <c r="G11" s="57"/>
      <c r="H11" s="57"/>
      <c r="I11" s="57"/>
      <c r="J11" s="57"/>
      <c r="K11" s="58"/>
      <c r="L11" s="59">
        <f>SUMIF('[1]ПРИЛОЖЕНИЕ 2 только 2024 г '!B:B,$C$1,'[1]ПРИЛОЖЕНИЕ 2 только 2024 г '!L:L)</f>
        <v>8251</v>
      </c>
      <c r="M11" s="60"/>
      <c r="N11" s="42"/>
      <c r="O11" s="28">
        <f>SUMIF('[1]ПРИЛОЖЕНИЕ 2.3 ОБРАЩ по ЗАБОЛ'!B:B,$C$1,'[1]ПРИЛОЖЕНИЕ 2.3 ОБРАЩ по ЗАБОЛ'!G:G)</f>
        <v>8251</v>
      </c>
      <c r="P11" s="28"/>
      <c r="Q11" s="43"/>
      <c r="R11" s="44"/>
    </row>
    <row r="12" spans="1:18" ht="16.5" thickTop="1" x14ac:dyDescent="0.25">
      <c r="A12" s="29"/>
      <c r="B12" s="61" t="s">
        <v>18</v>
      </c>
      <c r="C12" s="62" t="s">
        <v>19</v>
      </c>
      <c r="D12" s="63"/>
      <c r="E12" s="63"/>
      <c r="F12" s="63"/>
      <c r="G12" s="63"/>
      <c r="H12" s="63"/>
      <c r="I12" s="63"/>
      <c r="J12" s="63"/>
      <c r="K12" s="64"/>
      <c r="L12" s="65" t="s">
        <v>10</v>
      </c>
      <c r="M12" s="65">
        <f>M13+M26</f>
        <v>24470632</v>
      </c>
      <c r="N12" s="66"/>
      <c r="O12" s="43"/>
      <c r="P12" s="44"/>
      <c r="Q12" s="28">
        <f>SUMIF('[1]ПРИЛОЖЕНИЕ 2 только 2024 г '!B:B,$C$1,'[1]ПРИЛОЖЕНИЕ 2 только 2024 г '!AJ:AJ)-M7-M64</f>
        <v>24470632</v>
      </c>
      <c r="R12" s="28">
        <f>M12-Q12</f>
        <v>0</v>
      </c>
    </row>
    <row r="13" spans="1:18" ht="15.75" x14ac:dyDescent="0.25">
      <c r="A13" s="29"/>
      <c r="B13" s="67"/>
      <c r="C13" s="68" t="s">
        <v>20</v>
      </c>
      <c r="D13" s="69"/>
      <c r="E13" s="69"/>
      <c r="F13" s="69"/>
      <c r="G13" s="69"/>
      <c r="H13" s="69"/>
      <c r="I13" s="69"/>
      <c r="J13" s="69"/>
      <c r="K13" s="70"/>
      <c r="L13" s="71">
        <f>L14+L17+L20+L21+L22+L23+L24+L25</f>
        <v>620</v>
      </c>
      <c r="M13" s="71">
        <f>M14+M17+M20+M21+M22+M23+M24+M25</f>
        <v>556944</v>
      </c>
      <c r="N13" s="72"/>
      <c r="O13" s="28">
        <f>SUMIF('[1]ПРИЛОЖЕНИЕ 2 только 2024 г '!B:B,$C$1,'[1]ПРИЛОЖЕНИЕ 2 только 2024 г '!N:N)</f>
        <v>620</v>
      </c>
      <c r="P13" s="28">
        <f>L13-O13</f>
        <v>0</v>
      </c>
      <c r="Q13" s="28">
        <f>SUMIF('[1]ПРИЛОЖЕНИЕ 2 только 2024 г '!B:B,$C$1,'[1]ПРИЛОЖЕНИЕ 2 только 2024 г '!AV:AV)</f>
        <v>556944</v>
      </c>
      <c r="R13" s="28">
        <f>M13-Q13</f>
        <v>0</v>
      </c>
    </row>
    <row r="14" spans="1:18" x14ac:dyDescent="0.25">
      <c r="A14" s="29"/>
      <c r="B14" s="67"/>
      <c r="C14" s="73" t="s">
        <v>14</v>
      </c>
      <c r="D14" s="74" t="s">
        <v>21</v>
      </c>
      <c r="E14" s="75"/>
      <c r="F14" s="75"/>
      <c r="G14" s="75"/>
      <c r="H14" s="75"/>
      <c r="I14" s="75"/>
      <c r="J14" s="75"/>
      <c r="K14" s="76"/>
      <c r="L14" s="77">
        <f>L15+L16</f>
        <v>0</v>
      </c>
      <c r="M14" s="77">
        <f>M15+M16</f>
        <v>0</v>
      </c>
      <c r="N14" s="78"/>
      <c r="O14" s="28">
        <f>SUMIF('[1]ПРИЛОЖЕНИЕ 2.4 УСЛУГИ'!B:B,$C$1,'[1]ПРИЛОЖЕНИЕ 2.4 УСЛУГИ'!I:I)</f>
        <v>0</v>
      </c>
      <c r="P14" s="28">
        <f>L14-O14</f>
        <v>0</v>
      </c>
      <c r="Q14" s="28">
        <f>SUMIF('[1]ПРИЛОЖЕНИЕ 2.4 УСЛУГИ'!B:B,$C$1,'[1]ПРИЛОЖЕНИЕ 2.4 УСЛУГИ'!J:J)</f>
        <v>0</v>
      </c>
      <c r="R14" s="28">
        <f>M14-Q14</f>
        <v>0</v>
      </c>
    </row>
    <row r="15" spans="1:18" x14ac:dyDescent="0.25">
      <c r="A15" s="29"/>
      <c r="B15" s="67"/>
      <c r="C15" s="79"/>
      <c r="D15" s="383" t="s">
        <v>22</v>
      </c>
      <c r="E15" s="80" t="s">
        <v>23</v>
      </c>
      <c r="F15" s="81"/>
      <c r="G15" s="81"/>
      <c r="H15" s="81"/>
      <c r="I15" s="81"/>
      <c r="J15" s="81"/>
      <c r="K15" s="82"/>
      <c r="L15" s="83">
        <f>SUMIF('[1]ПРИЛОЖЕНИЕ 2.4 УСЛУГИ'!B:B,$C$1,'[1]ПРИЛОЖЕНИЕ 2.4 УСЛУГИ'!E:E)</f>
        <v>0</v>
      </c>
      <c r="M15" s="83">
        <f>SUMIF('[1]ПРИЛОЖЕНИЕ 2.4 УСЛУГИ'!B:B,$C$1,'[1]ПРИЛОЖЕНИЕ 2.4 УСЛУГИ'!F:F)</f>
        <v>0</v>
      </c>
      <c r="N15" s="78"/>
      <c r="O15" s="43"/>
      <c r="P15" s="13"/>
      <c r="Q15" s="13"/>
      <c r="R15" s="13"/>
    </row>
    <row r="16" spans="1:18" x14ac:dyDescent="0.25">
      <c r="A16" s="29"/>
      <c r="B16" s="67"/>
      <c r="C16" s="79"/>
      <c r="D16" s="384"/>
      <c r="E16" s="119" t="s">
        <v>24</v>
      </c>
      <c r="F16" s="120"/>
      <c r="G16" s="120"/>
      <c r="H16" s="120"/>
      <c r="I16" s="120"/>
      <c r="J16" s="120"/>
      <c r="K16" s="121"/>
      <c r="L16" s="84">
        <f>SUMIF('[1]ПРИЛОЖЕНИЕ 2.4 УСЛУГИ'!B:B,$C$1,'[1]ПРИЛОЖЕНИЕ 2.4 УСЛУГИ'!G:G)</f>
        <v>0</v>
      </c>
      <c r="M16" s="84">
        <f>SUMIF('[1]ПРИЛОЖЕНИЕ 2.4 УСЛУГИ'!B:B,$C$1,'[1]ПРИЛОЖЕНИЕ 2.4 УСЛУГИ'!H:H)</f>
        <v>0</v>
      </c>
      <c r="N16" s="78"/>
      <c r="O16" s="43"/>
      <c r="P16" s="13"/>
      <c r="Q16" s="13"/>
      <c r="R16" s="13"/>
    </row>
    <row r="17" spans="1:18" x14ac:dyDescent="0.25">
      <c r="A17" s="29"/>
      <c r="B17" s="67"/>
      <c r="C17" s="79"/>
      <c r="D17" s="74" t="s">
        <v>25</v>
      </c>
      <c r="E17" s="75"/>
      <c r="F17" s="75"/>
      <c r="G17" s="75"/>
      <c r="H17" s="75"/>
      <c r="I17" s="75"/>
      <c r="J17" s="75"/>
      <c r="K17" s="76"/>
      <c r="L17" s="85">
        <f>L18+L19</f>
        <v>0</v>
      </c>
      <c r="M17" s="85">
        <f>M18+M19</f>
        <v>0</v>
      </c>
      <c r="N17" s="78"/>
      <c r="O17" s="28">
        <f>SUMIF('[1]ПРИЛОЖЕНИЕ 2.4 УСЛУГИ'!B:B,$C$1,'[1]ПРИЛОЖЕНИЕ 2.4 УСЛУГИ'!O:O)</f>
        <v>0</v>
      </c>
      <c r="P17" s="28">
        <f>L17-O17</f>
        <v>0</v>
      </c>
      <c r="Q17" s="28">
        <f>SUMIF('[1]ПРИЛОЖЕНИЕ 2.4 УСЛУГИ'!B:B,$C$1,'[1]ПРИЛОЖЕНИЕ 2.4 УСЛУГИ'!P:P)</f>
        <v>0</v>
      </c>
      <c r="R17" s="28">
        <f>M17-Q17</f>
        <v>0</v>
      </c>
    </row>
    <row r="18" spans="1:18" x14ac:dyDescent="0.25">
      <c r="A18" s="29"/>
      <c r="B18" s="67"/>
      <c r="C18" s="79"/>
      <c r="D18" s="383" t="s">
        <v>22</v>
      </c>
      <c r="E18" s="80" t="s">
        <v>23</v>
      </c>
      <c r="F18" s="81"/>
      <c r="G18" s="81"/>
      <c r="H18" s="81"/>
      <c r="I18" s="81"/>
      <c r="J18" s="81"/>
      <c r="K18" s="82"/>
      <c r="L18" s="83">
        <f>SUMIF('[1]ПРИЛОЖЕНИЕ 2.4 УСЛУГИ'!B:B,$C$1,'[1]ПРИЛОЖЕНИЕ 2.4 УСЛУГИ'!K:K)</f>
        <v>0</v>
      </c>
      <c r="M18" s="83">
        <f>SUMIF('[1]ПРИЛОЖЕНИЕ 2.4 УСЛУГИ'!B:B,$C$1,'[1]ПРИЛОЖЕНИЕ 2.4 УСЛУГИ'!L:L)</f>
        <v>0</v>
      </c>
      <c r="N18" s="78"/>
      <c r="O18" s="43"/>
      <c r="P18" s="13"/>
      <c r="Q18" s="13"/>
      <c r="R18" s="13"/>
    </row>
    <row r="19" spans="1:18" x14ac:dyDescent="0.25">
      <c r="A19" s="29"/>
      <c r="B19" s="67"/>
      <c r="C19" s="79"/>
      <c r="D19" s="384"/>
      <c r="E19" s="119" t="s">
        <v>24</v>
      </c>
      <c r="F19" s="120"/>
      <c r="G19" s="120"/>
      <c r="H19" s="120"/>
      <c r="I19" s="120"/>
      <c r="J19" s="120"/>
      <c r="K19" s="121"/>
      <c r="L19" s="85">
        <f>SUMIF('[1]ПРИЛОЖЕНИЕ 2.4 УСЛУГИ'!B:B,$C$1,'[1]ПРИЛОЖЕНИЕ 2.4 УСЛУГИ'!M:M)</f>
        <v>0</v>
      </c>
      <c r="M19" s="85">
        <f>SUMIF('[1]ПРИЛОЖЕНИЕ 2.4 УСЛУГИ'!B:B,$C$1,'[1]ПРИЛОЖЕНИЕ 2.4 УСЛУГИ'!N:N)</f>
        <v>0</v>
      </c>
      <c r="N19" s="78"/>
      <c r="O19" s="43"/>
      <c r="P19" s="13"/>
      <c r="Q19" s="13"/>
      <c r="R19" s="13"/>
    </row>
    <row r="20" spans="1:18" x14ac:dyDescent="0.25">
      <c r="A20" s="29"/>
      <c r="B20" s="67"/>
      <c r="C20" s="79"/>
      <c r="D20" s="382" t="s">
        <v>26</v>
      </c>
      <c r="E20" s="86"/>
      <c r="F20" s="86"/>
      <c r="G20" s="86"/>
      <c r="H20" s="86"/>
      <c r="I20" s="86"/>
      <c r="J20" s="86"/>
      <c r="K20" s="87"/>
      <c r="L20" s="88">
        <f>SUMIF('[1]ПРИЛОЖЕНИЕ 2.4 УСЛУГИ'!B:B,$C$1,'[1]ПРИЛОЖЕНИЕ 2.4 УСЛУГИ'!Q:Q)</f>
        <v>350</v>
      </c>
      <c r="M20" s="88">
        <f>SUMIF('[1]ПРИЛОЖЕНИЕ 2.4 УСЛУГИ'!B:B,$C$1,'[1]ПРИЛОЖЕНИЕ 2.4 УСЛУГИ'!R:R)</f>
        <v>256832</v>
      </c>
      <c r="N20" s="78"/>
      <c r="O20" s="43"/>
      <c r="P20" s="13"/>
      <c r="Q20" s="13"/>
      <c r="R20" s="13"/>
    </row>
    <row r="21" spans="1:18" x14ac:dyDescent="0.25">
      <c r="A21" s="29"/>
      <c r="B21" s="67"/>
      <c r="C21" s="79"/>
      <c r="D21" s="382" t="s">
        <v>27</v>
      </c>
      <c r="E21" s="86"/>
      <c r="F21" s="86"/>
      <c r="G21" s="86"/>
      <c r="H21" s="86"/>
      <c r="I21" s="86"/>
      <c r="J21" s="86"/>
      <c r="K21" s="87"/>
      <c r="L21" s="85">
        <f>SUMIF('[1]ПРИЛОЖЕНИЕ 2.4 УСЛУГИ'!B:B,$C$1,'[1]ПРИЛОЖЕНИЕ 2.4 УСЛУГИ'!S:S)</f>
        <v>270</v>
      </c>
      <c r="M21" s="85">
        <f>SUMIF('[1]ПРИЛОЖЕНИЕ 2.4 УСЛУГИ'!B:B,$C$1,'[1]ПРИЛОЖЕНИЕ 2.4 УСЛУГИ'!T:T)</f>
        <v>300112</v>
      </c>
      <c r="N21" s="78"/>
      <c r="O21" s="43"/>
      <c r="P21" s="13"/>
      <c r="Q21" s="13"/>
      <c r="R21" s="13"/>
    </row>
    <row r="22" spans="1:18" x14ac:dyDescent="0.25">
      <c r="A22" s="29"/>
      <c r="B22" s="67"/>
      <c r="C22" s="79"/>
      <c r="D22" s="382" t="s">
        <v>28</v>
      </c>
      <c r="E22" s="86"/>
      <c r="F22" s="86"/>
      <c r="G22" s="86"/>
      <c r="H22" s="86"/>
      <c r="I22" s="86"/>
      <c r="J22" s="86"/>
      <c r="K22" s="87"/>
      <c r="L22" s="89">
        <f>SUMIF('[1]ПРИЛОЖЕНИЕ 2.4 УСЛУГИ'!B:B,$C$1,'[1]ПРИЛОЖЕНИЕ 2.4 УСЛУГИ'!U:U)</f>
        <v>0</v>
      </c>
      <c r="M22" s="89">
        <f>SUMIF('[1]ПРИЛОЖЕНИЕ 2.4 УСЛУГИ'!B:B,$C$1,'[1]ПРИЛОЖЕНИЕ 2.4 УСЛУГИ'!V:V)</f>
        <v>0</v>
      </c>
      <c r="N22" s="78"/>
      <c r="O22" s="43"/>
      <c r="P22" s="13"/>
      <c r="Q22" s="13"/>
      <c r="R22" s="13"/>
    </row>
    <row r="23" spans="1:18" x14ac:dyDescent="0.25">
      <c r="A23" s="29"/>
      <c r="B23" s="67"/>
      <c r="C23" s="79"/>
      <c r="D23" s="382" t="s">
        <v>29</v>
      </c>
      <c r="E23" s="86"/>
      <c r="F23" s="86"/>
      <c r="G23" s="86"/>
      <c r="H23" s="86"/>
      <c r="I23" s="86"/>
      <c r="J23" s="86"/>
      <c r="K23" s="87"/>
      <c r="L23" s="89">
        <f>SUMIF('[1]ПРИЛОЖЕНИЕ 2.4 УСЛУГИ'!B:B,$C$1,'[1]ПРИЛОЖЕНИЕ 2.4 УСЛУГИ'!W:W)</f>
        <v>0</v>
      </c>
      <c r="M23" s="89">
        <f>SUMIF('[1]ПРИЛОЖЕНИЕ 2.4 УСЛУГИ'!B:B,$C$1,'[1]ПРИЛОЖЕНИЕ 2.4 УСЛУГИ'!X:X)</f>
        <v>0</v>
      </c>
      <c r="N23" s="78"/>
      <c r="O23" s="43"/>
      <c r="P23" s="13"/>
      <c r="Q23" s="13"/>
      <c r="R23" s="13"/>
    </row>
    <row r="24" spans="1:18" x14ac:dyDescent="0.25">
      <c r="A24" s="29"/>
      <c r="B24" s="67"/>
      <c r="C24" s="79"/>
      <c r="D24" s="380" t="s">
        <v>30</v>
      </c>
      <c r="E24" s="90"/>
      <c r="F24" s="90"/>
      <c r="G24" s="90"/>
      <c r="H24" s="90"/>
      <c r="I24" s="90"/>
      <c r="J24" s="90"/>
      <c r="K24" s="381"/>
      <c r="L24" s="89">
        <f>SUMIF('[1]ПРИЛОЖЕНИЕ 2.4 УСЛУГИ'!B:B,$C$1,'[1]ПРИЛОЖЕНИЕ 2.4 УСЛУГИ'!Y:Y)</f>
        <v>0</v>
      </c>
      <c r="M24" s="89">
        <f>SUMIF('[1]ПРИЛОЖЕНИЕ 2.4 УСЛУГИ'!B:B,$C$1,'[1]ПРИЛОЖЕНИЕ 2.4 УСЛУГИ'!Z:Z)</f>
        <v>0</v>
      </c>
      <c r="N24" s="78"/>
      <c r="O24" s="43"/>
      <c r="P24" s="13"/>
      <c r="Q24" s="13"/>
      <c r="R24" s="13"/>
    </row>
    <row r="25" spans="1:18" x14ac:dyDescent="0.25">
      <c r="A25" s="29"/>
      <c r="B25" s="67"/>
      <c r="C25" s="91"/>
      <c r="D25" s="92" t="s">
        <v>31</v>
      </c>
      <c r="E25" s="93"/>
      <c r="F25" s="93"/>
      <c r="G25" s="93"/>
      <c r="H25" s="93"/>
      <c r="I25" s="93"/>
      <c r="J25" s="93"/>
      <c r="K25" s="94"/>
      <c r="L25" s="95">
        <f>SUMIF('[1]ПРИЛОЖЕНИЕ 2.4 УСЛУГИ'!B:B,$C$1,'[1]ПРИЛОЖЕНИЕ 2.4 УСЛУГИ'!AA:AA)</f>
        <v>0</v>
      </c>
      <c r="M25" s="95">
        <f>SUMIF('[1]ПРИЛОЖЕНИЕ 2.4 УСЛУГИ'!B:B,$C$1,'[1]ПРИЛОЖЕНИЕ 2.4 УСЛУГИ'!AB:AB)</f>
        <v>0</v>
      </c>
      <c r="N25" s="78"/>
      <c r="O25" s="43"/>
      <c r="P25" s="13"/>
      <c r="Q25" s="13"/>
      <c r="R25" s="13"/>
    </row>
    <row r="26" spans="1:18" ht="15.75" x14ac:dyDescent="0.25">
      <c r="A26" s="29"/>
      <c r="B26" s="67"/>
      <c r="C26" s="377" t="s">
        <v>32</v>
      </c>
      <c r="D26" s="378"/>
      <c r="E26" s="378"/>
      <c r="F26" s="378"/>
      <c r="G26" s="378"/>
      <c r="H26" s="378"/>
      <c r="I26" s="378"/>
      <c r="J26" s="378"/>
      <c r="K26" s="379"/>
      <c r="L26" s="96" t="s">
        <v>10</v>
      </c>
      <c r="M26" s="96">
        <f>M28+M41+M44+M58+M59</f>
        <v>23913688</v>
      </c>
      <c r="N26" s="97"/>
      <c r="O26" s="13"/>
      <c r="P26" s="13"/>
      <c r="Q26" s="28">
        <f>SUMIF('[1]ПРИЛОЖЕНИЕ 2 только 2024 г '!B:B,$C$1,'[1]ПРИЛОЖЕНИЕ 2 только 2024 г '!AJ:AJ)-SUMIF('[1]ПРИЛОЖЕНИЕ 2 только 2024 г '!B:B,$C$1,'[1]ПРИЛОЖЕНИЕ 2 только 2024 г '!AN:AN)-SUMIF('[1]ПРИЛОЖЕНИЕ 2 только 2024 г '!B:B,$C$1,'[1]ПРИЛОЖЕНИЕ 2 только 2024 г '!AO:AO)-SUMIF('[1]ПРИЛОЖЕНИЕ 2 только 2024 г '!B:B,$C$1,'[1]ПРИЛОЖЕНИЕ 2 только 2024 г '!AQ:AQ)-SUMIF('[1]ПРИЛОЖЕНИЕ 2 только 2024 г '!B:B,$C$1,'[1]ПРИЛОЖЕНИЕ 2 только 2024 г '!AR:AR)-SUMIF('[1]ПРИЛОЖЕНИЕ 2 только 2024 г '!B:B,$C$1,'[1]ПРИЛОЖЕНИЕ 2 только 2024 г '!AT:AT)-SUMIF('[1]ПРИЛОЖЕНИЕ 2 только 2024 г '!B:B,$C$1,'[1]ПРИЛОЖЕНИЕ 2 только 2024 г '!AU:AU)-SUMIF('[1]ПРИЛОЖЕНИЕ 2 только 2024 г '!B:B,$C$1,'[1]ПРИЛОЖЕНИЕ 2 только 2024 г '!AV:AV)</f>
        <v>23913688</v>
      </c>
      <c r="R26" s="28">
        <f>M26-Q26</f>
        <v>0</v>
      </c>
    </row>
    <row r="27" spans="1:18" ht="15.75" x14ac:dyDescent="0.25">
      <c r="A27" s="29"/>
      <c r="B27" s="67"/>
      <c r="C27" s="374" t="s">
        <v>33</v>
      </c>
      <c r="D27" s="375"/>
      <c r="E27" s="375"/>
      <c r="F27" s="375"/>
      <c r="G27" s="375"/>
      <c r="H27" s="375"/>
      <c r="I27" s="375"/>
      <c r="J27" s="375"/>
      <c r="K27" s="376"/>
      <c r="L27" s="98">
        <f>L28+L41</f>
        <v>8248</v>
      </c>
      <c r="M27" s="99"/>
      <c r="N27" s="100"/>
      <c r="O27" s="13"/>
      <c r="P27" s="13"/>
      <c r="Q27" s="44"/>
      <c r="R27" s="44"/>
    </row>
    <row r="28" spans="1:18" x14ac:dyDescent="0.25">
      <c r="A28" s="29"/>
      <c r="B28" s="67"/>
      <c r="C28" s="101" t="s">
        <v>34</v>
      </c>
      <c r="D28" s="102" t="s">
        <v>35</v>
      </c>
      <c r="E28" s="75"/>
      <c r="F28" s="75"/>
      <c r="G28" s="75"/>
      <c r="H28" s="75"/>
      <c r="I28" s="75"/>
      <c r="J28" s="75"/>
      <c r="K28" s="76"/>
      <c r="L28" s="103">
        <f>SUMIF('[1]ПРИЛОЖЕНИЕ 2.1 ПОСЕЩЕНИЯ С ПРОФ'!B:B,$C$1,'[1]ПРИЛОЖЕНИЕ 2.1 ПОСЕЩЕНИЯ С ПРОФ'!AC:AC)-SUMIF('[1]ПРИЛОЖЕНИЕ 2.1 ПОСЕЩЕНИЯ С ПРОФ'!B:B,$C$1,'[1]ПРИЛОЖЕНИЕ 2.1 ПОСЕЩЕНИЯ С ПРОФ'!W:W)-L9</f>
        <v>6302</v>
      </c>
      <c r="M28" s="103">
        <f>SUMIF('[1]ПРИЛОЖЕНИЕ 2.1 ПОСЕЩЕНИЯ С ПРОФ'!B:B,$C$1,'[1]ПРИЛОЖЕНИЕ 2.1 ПОСЕЩЕНИЯ С ПРОФ'!AD:AD)-SUMIF('[1]ПРИЛОЖЕНИЕ 2.1 ПОСЕЩЕНИЯ С ПРОФ'!B:B,$C$1,'[1]ПРИЛОЖЕНИЕ 2.1 ПОСЕЩЕНИЯ С ПРОФ'!X:X)-SUMIF('[1]ПРИЛОЖЕНИЕ 2 только 2024 г '!B:B,$C$1,'[1]ПРИЛОЖЕНИЕ 2 только 2024 г '!AN:AN)</f>
        <v>15903563</v>
      </c>
      <c r="N28" s="42"/>
      <c r="O28" s="28">
        <f>SUMIF('[1]ПРИЛОЖЕНИЕ 2 только 2024 г '!B:B,$C$1,'[1]ПРИЛОЖЕНИЕ 2 только 2024 г '!E:E)-SUMIF('[1]ПРИЛОЖЕНИЕ 2 только 2024 г '!B:B,$C$1,'[1]ПРИЛОЖЕНИЕ 2 только 2024 г '!F:F)-SUMIF('[1]ПРИЛОЖЕНИЕ 2 только 2024 г '!B:B,$C$1,'[1]ПРИЛОЖЕНИЕ 2 только 2024 г '!G:G)</f>
        <v>6302</v>
      </c>
      <c r="P28" s="28">
        <f>L28-O28</f>
        <v>0</v>
      </c>
      <c r="Q28" s="28">
        <f>SUMIF('[1]ПРИЛОЖЕНИЕ 2 только 2024 г '!B:B,$C$1,'[1]ПРИЛОЖЕНИЕ 2 только 2024 г '!AM:AM)-SUMIF('[1]ПРИЛОЖЕНИЕ 2 только 2024 г '!B:B,$C$1,'[1]ПРИЛОЖЕНИЕ 2 только 2024 г '!AN:AN)-SUMIF('[1]ПРИЛОЖЕНИЕ 2 только 2024 г '!B:B,$C$1,'[1]ПРИЛОЖЕНИЕ 2 только 2024 г '!AO:AO)</f>
        <v>15903563</v>
      </c>
      <c r="R28" s="28">
        <f>M28-Q28</f>
        <v>0</v>
      </c>
    </row>
    <row r="29" spans="1:18" x14ac:dyDescent="0.25">
      <c r="A29" s="29"/>
      <c r="B29" s="67"/>
      <c r="C29" s="104"/>
      <c r="D29" s="371" t="s">
        <v>34</v>
      </c>
      <c r="E29" s="105" t="s">
        <v>36</v>
      </c>
      <c r="F29" s="106"/>
      <c r="G29" s="106"/>
      <c r="H29" s="106"/>
      <c r="I29" s="106"/>
      <c r="J29" s="106"/>
      <c r="K29" s="107"/>
      <c r="L29" s="108" t="s">
        <v>10</v>
      </c>
      <c r="M29" s="108">
        <f>M30+M31+M34</f>
        <v>9822244</v>
      </c>
      <c r="N29" s="42"/>
      <c r="O29" s="44"/>
      <c r="P29" s="44"/>
      <c r="Q29" s="44"/>
      <c r="R29" s="44"/>
    </row>
    <row r="30" spans="1:18" x14ac:dyDescent="0.25">
      <c r="A30" s="29"/>
      <c r="B30" s="67"/>
      <c r="C30" s="104"/>
      <c r="D30" s="372"/>
      <c r="E30" s="109" t="s">
        <v>34</v>
      </c>
      <c r="F30" s="106" t="s">
        <v>37</v>
      </c>
      <c r="G30" s="106"/>
      <c r="H30" s="106"/>
      <c r="I30" s="106"/>
      <c r="J30" s="106"/>
      <c r="K30" s="107"/>
      <c r="L30" s="108">
        <f>SUMIF('[1]ПРИЛОЖЕНИЕ 2.1 ПОСЕЩЕНИЯ С ПРОФ'!B:B,$C$1,'[1]ПРИЛОЖЕНИЕ 2.1 ПОСЕЩЕНИЯ С ПРОФ'!E:E)</f>
        <v>3665</v>
      </c>
      <c r="M30" s="108">
        <f>SUMIF('[1]ПРИЛОЖЕНИЕ 2.1 ПОСЕЩЕНИЯ С ПРОФ'!B:B,$C$1,'[1]ПРИЛОЖЕНИЕ 2.1 ПОСЕЩЕНИЯ С ПРОФ'!F:F)</f>
        <v>8723784</v>
      </c>
      <c r="N30" s="42"/>
      <c r="O30" s="44"/>
      <c r="P30" s="44"/>
      <c r="Q30" s="44"/>
      <c r="R30" s="44"/>
    </row>
    <row r="31" spans="1:18" x14ac:dyDescent="0.25">
      <c r="A31" s="29"/>
      <c r="B31" s="67"/>
      <c r="C31" s="104"/>
      <c r="D31" s="372"/>
      <c r="E31" s="110"/>
      <c r="F31" s="105" t="s">
        <v>38</v>
      </c>
      <c r="G31" s="106"/>
      <c r="H31" s="106"/>
      <c r="I31" s="106"/>
      <c r="J31" s="106"/>
      <c r="K31" s="107"/>
      <c r="L31" s="108">
        <f>L32+L33</f>
        <v>794</v>
      </c>
      <c r="M31" s="108">
        <f>M32+M33</f>
        <v>507405</v>
      </c>
      <c r="N31" s="42"/>
      <c r="O31" s="28">
        <f>SUMIF('[1]ПРИЛОЖЕНИЕ 2.1 ПОСЕЩЕНИЯ С ПРОФ'!$B:$B,$C$1,'[1]ПРИЛОЖЕНИЕ 2.1 ПОСЕЩЕНИЯ С ПРОФ'!$O:$O)</f>
        <v>794</v>
      </c>
      <c r="P31" s="28">
        <f>L31-O31</f>
        <v>0</v>
      </c>
      <c r="Q31" s="28">
        <f>SUMIF('[1]ПРИЛОЖЕНИЕ 2.1 ПОСЕЩЕНИЯ С ПРОФ'!$B:$B,$C$1,'[1]ПРИЛОЖЕНИЕ 2.1 ПОСЕЩЕНИЯ С ПРОФ'!$P:$P)</f>
        <v>507405</v>
      </c>
      <c r="R31" s="28">
        <f>M31-Q31</f>
        <v>0</v>
      </c>
    </row>
    <row r="32" spans="1:18" x14ac:dyDescent="0.25">
      <c r="A32" s="29"/>
      <c r="B32" s="67"/>
      <c r="C32" s="104"/>
      <c r="D32" s="372"/>
      <c r="E32" s="110"/>
      <c r="F32" s="111" t="s">
        <v>22</v>
      </c>
      <c r="G32" s="106" t="s">
        <v>39</v>
      </c>
      <c r="H32" s="106"/>
      <c r="I32" s="106"/>
      <c r="J32" s="106"/>
      <c r="K32" s="107"/>
      <c r="L32" s="108">
        <f>SUMIF('[1]ПРИЛОЖЕНИЕ 2.1 ПОСЕЩЕНИЯ С ПРОФ'!$B:$B,$C$1,'[1]ПРИЛОЖЕНИЕ 2.1 ПОСЕЩЕНИЯ С ПРОФ'!$K:$K)</f>
        <v>348</v>
      </c>
      <c r="M32" s="108">
        <f>SUMIF('[1]ПРИЛОЖЕНИЕ 2.1 ПОСЕЩЕНИЯ С ПРОФ'!$B:$B,$C$1,'[1]ПРИЛОЖЕНИЕ 2.1 ПОСЕЩЕНИЯ С ПРОФ'!$L:$L)</f>
        <v>52357</v>
      </c>
      <c r="N32" s="42"/>
      <c r="O32" s="44"/>
      <c r="P32" s="44"/>
      <c r="Q32" s="44"/>
      <c r="R32" s="44"/>
    </row>
    <row r="33" spans="1:18" x14ac:dyDescent="0.25">
      <c r="A33" s="29"/>
      <c r="B33" s="67"/>
      <c r="C33" s="104"/>
      <c r="D33" s="372"/>
      <c r="E33" s="110"/>
      <c r="F33" s="112"/>
      <c r="G33" s="106" t="s">
        <v>40</v>
      </c>
      <c r="H33" s="106"/>
      <c r="I33" s="106"/>
      <c r="J33" s="106"/>
      <c r="K33" s="107"/>
      <c r="L33" s="108">
        <f>SUMIF('[1]ПРИЛОЖЕНИЕ 2.1 ПОСЕЩЕНИЯ С ПРОФ'!$B:$B,$C$1,'[1]ПРИЛОЖЕНИЕ 2.1 ПОСЕЩЕНИЯ С ПРОФ'!$M:$M)</f>
        <v>446</v>
      </c>
      <c r="M33" s="108">
        <f>SUMIF('[1]ПРИЛОЖЕНИЕ 2.1 ПОСЕЩЕНИЯ С ПРОФ'!$B:$B,$C$1,'[1]ПРИЛОЖЕНИЕ 2.1 ПОСЕЩЕНИЯ С ПРОФ'!$N:$N)</f>
        <v>455048</v>
      </c>
      <c r="N33" s="42"/>
      <c r="O33" s="44"/>
      <c r="P33" s="44"/>
      <c r="Q33" s="44"/>
      <c r="R33" s="44"/>
    </row>
    <row r="34" spans="1:18" x14ac:dyDescent="0.25">
      <c r="A34" s="29"/>
      <c r="B34" s="67"/>
      <c r="C34" s="104"/>
      <c r="D34" s="372"/>
      <c r="E34" s="113"/>
      <c r="F34" s="105" t="s">
        <v>41</v>
      </c>
      <c r="G34" s="106"/>
      <c r="H34" s="106"/>
      <c r="I34" s="106"/>
      <c r="J34" s="106"/>
      <c r="K34" s="107"/>
      <c r="L34" s="114">
        <f>SUMIF('[1]ПРИЛОЖЕНИЕ 2.1 ПОСЕЩЕНИЯ С ПРОФ'!B:B,$C$1,'[1]ПРИЛОЖЕНИЕ 2.1 ПОСЕЩЕНИЯ С ПРОФ'!G:G)</f>
        <v>502</v>
      </c>
      <c r="M34" s="108">
        <f>SUMIF('[1]ПРИЛОЖЕНИЕ 2.1 ПОСЕЩЕНИЯ С ПРОФ'!B:B,$C$1,'[1]ПРИЛОЖЕНИЕ 2.1 ПОСЕЩЕНИЯ С ПРОФ'!H:H)</f>
        <v>591055</v>
      </c>
      <c r="N34" s="42"/>
      <c r="O34" s="44"/>
      <c r="P34" s="44"/>
      <c r="Q34" s="44"/>
      <c r="R34" s="44"/>
    </row>
    <row r="35" spans="1:18" x14ac:dyDescent="0.25">
      <c r="A35" s="29"/>
      <c r="B35" s="67"/>
      <c r="C35" s="104"/>
      <c r="D35" s="372"/>
      <c r="E35" s="115" t="s">
        <v>42</v>
      </c>
      <c r="F35" s="116"/>
      <c r="G35" s="116"/>
      <c r="H35" s="116"/>
      <c r="I35" s="116"/>
      <c r="J35" s="116"/>
      <c r="K35" s="117"/>
      <c r="L35" s="114">
        <f>SUMIF('[1]ПРИЛОЖЕНИЕ 2.1 ПОСЕЩЕНИЯ С ПРОФ'!B:B,$C$1,'[1]ПРИЛОЖЕНИЕ 2.1 ПОСЕЩЕНИЯ С ПРОФ'!I:I)</f>
        <v>54</v>
      </c>
      <c r="M35" s="108">
        <f>SUMIF('[1]ПРИЛОЖЕНИЕ 2.1 ПОСЕЩЕНИЯ С ПРОФ'!B:B,$C$1,'[1]ПРИЛОЖЕНИЕ 2.1 ПОСЕЩЕНИЯ С ПРОФ'!J:J)</f>
        <v>302778</v>
      </c>
      <c r="N35" s="42"/>
      <c r="O35" s="44"/>
      <c r="P35" s="44"/>
      <c r="Q35" s="44"/>
      <c r="R35" s="44"/>
    </row>
    <row r="36" spans="1:18" x14ac:dyDescent="0.25">
      <c r="A36" s="29"/>
      <c r="B36" s="67"/>
      <c r="C36" s="104"/>
      <c r="D36" s="372"/>
      <c r="E36" s="115" t="s">
        <v>43</v>
      </c>
      <c r="F36" s="116"/>
      <c r="G36" s="116"/>
      <c r="H36" s="116"/>
      <c r="I36" s="116"/>
      <c r="J36" s="116"/>
      <c r="K36" s="117"/>
      <c r="L36" s="118">
        <f>SUMIF('[1]ПРИЛОЖЕНИЕ 2.1 ПОСЕЩЕНИЯ С ПРОФ'!B:B,$C$1,'[1]ПРИЛОЖЕНИЕ 2.1 ПОСЕЩЕНИЯ С ПРОФ'!Q:Q)</f>
        <v>1189</v>
      </c>
      <c r="M36" s="108">
        <f>SUMIF('[1]ПРИЛОЖЕНИЕ 2.1 ПОСЕЩЕНИЯ С ПРОФ'!B:B,$C$1,'[1]ПРИЛОЖЕНИЕ 2.1 ПОСЕЩЕНИЯ С ПРОФ'!R:R)</f>
        <v>2618712</v>
      </c>
      <c r="N36" s="42"/>
      <c r="O36" s="44"/>
      <c r="P36" s="44"/>
      <c r="Q36" s="44"/>
      <c r="R36" s="44"/>
    </row>
    <row r="37" spans="1:18" x14ac:dyDescent="0.25">
      <c r="A37" s="29"/>
      <c r="B37" s="67"/>
      <c r="C37" s="104"/>
      <c r="D37" s="372"/>
      <c r="E37" s="115" t="s">
        <v>44</v>
      </c>
      <c r="F37" s="116"/>
      <c r="G37" s="116"/>
      <c r="H37" s="116"/>
      <c r="I37" s="116"/>
      <c r="J37" s="116"/>
      <c r="K37" s="117"/>
      <c r="L37" s="114">
        <f>SUMIF('[1]ПРИЛОЖЕНИЕ 2.1 ПОСЕЩЕНИЯ С ПРОФ'!B:B,$C$1,'[1]ПРИЛОЖЕНИЕ 2.1 ПОСЕЩЕНИЯ С ПРОФ'!S:S)</f>
        <v>1394</v>
      </c>
      <c r="M37" s="108">
        <f>SUMIF('[1]ПРИЛОЖЕНИЕ 2.1 ПОСЕЩЕНИЯ С ПРОФ'!B:B,$C$1,'[1]ПРИЛОЖЕНИЕ 2.1 ПОСЕЩЕНИЯ С ПРОФ'!T:T)</f>
        <v>3159829</v>
      </c>
      <c r="N37" s="42"/>
      <c r="O37" s="44"/>
      <c r="P37" s="44"/>
      <c r="Q37" s="44"/>
      <c r="R37" s="44"/>
    </row>
    <row r="38" spans="1:18" x14ac:dyDescent="0.25">
      <c r="A38" s="29"/>
      <c r="B38" s="67"/>
      <c r="C38" s="104"/>
      <c r="D38" s="372"/>
      <c r="E38" s="115" t="s">
        <v>45</v>
      </c>
      <c r="F38" s="116"/>
      <c r="G38" s="116"/>
      <c r="H38" s="116"/>
      <c r="I38" s="116"/>
      <c r="J38" s="116"/>
      <c r="K38" s="117"/>
      <c r="L38" s="114">
        <f>SUMIF('[1]ПРИЛОЖЕНИЕ 2.1 ПОСЕЩЕНИЯ С ПРОФ'!B:B,$C$1,'[1]ПРИЛОЖЕНИЕ 2.1 ПОСЕЩЕНИЯ С ПРОФ'!U:U)</f>
        <v>0</v>
      </c>
      <c r="M38" s="108">
        <f>SUMIF('[1]ПРИЛОЖЕНИЕ 2.1 ПОСЕЩЕНИЯ С ПРОФ'!B:B,$C$1,'[1]ПРИЛОЖЕНИЕ 2.1 ПОСЕЩЕНИЯ С ПРОФ'!V:V)</f>
        <v>0</v>
      </c>
      <c r="N38" s="42"/>
      <c r="O38" s="13"/>
      <c r="P38" s="13"/>
      <c r="Q38" s="13"/>
      <c r="R38" s="13"/>
    </row>
    <row r="39" spans="1:18" x14ac:dyDescent="0.25">
      <c r="A39" s="29"/>
      <c r="B39" s="67"/>
      <c r="C39" s="104"/>
      <c r="D39" s="372"/>
      <c r="E39" s="80" t="s">
        <v>46</v>
      </c>
      <c r="F39" s="81"/>
      <c r="G39" s="81"/>
      <c r="H39" s="81"/>
      <c r="I39" s="81"/>
      <c r="J39" s="81"/>
      <c r="K39" s="82"/>
      <c r="L39" s="118">
        <f>SUMIF('[1]ПРИЛОЖЕНИЕ 2.1 ПОСЕЩЕНИЯ С ПРОФ'!B:B,$C$1,'[1]ПРИЛОЖЕНИЕ 2.1 ПОСЕЩЕНИЯ С ПРОФ'!AA:AA)</f>
        <v>0</v>
      </c>
      <c r="M39" s="108">
        <f>SUMIF('[1]ПРИЛОЖЕНИЕ 2.1 ПОСЕЩЕНИЯ С ПРОФ'!B:B,$C$1,'[1]ПРИЛОЖЕНИЕ 2.1 ПОСЕЩЕНИЯ С ПРОФ'!AB:AB)</f>
        <v>0</v>
      </c>
      <c r="N39" s="42"/>
      <c r="O39" s="13"/>
      <c r="P39" s="13"/>
      <c r="Q39" s="13"/>
      <c r="R39" s="13"/>
    </row>
    <row r="40" spans="1:18" x14ac:dyDescent="0.25">
      <c r="A40" s="29"/>
      <c r="B40" s="67"/>
      <c r="C40" s="104"/>
      <c r="D40" s="373"/>
      <c r="E40" s="119" t="s">
        <v>47</v>
      </c>
      <c r="F40" s="120"/>
      <c r="G40" s="120"/>
      <c r="H40" s="120"/>
      <c r="I40" s="120"/>
      <c r="J40" s="120"/>
      <c r="K40" s="121"/>
      <c r="L40" s="122">
        <f>L28-L30-L35-L36-L37-L38-L39</f>
        <v>0</v>
      </c>
      <c r="M40" s="122">
        <f>M28-M29-M35-M36-M37-M38-M39</f>
        <v>0</v>
      </c>
      <c r="N40" s="42"/>
      <c r="O40" s="13"/>
      <c r="P40" s="13"/>
      <c r="Q40" s="13"/>
      <c r="R40" s="13"/>
    </row>
    <row r="41" spans="1:18" x14ac:dyDescent="0.25">
      <c r="A41" s="29"/>
      <c r="B41" s="67"/>
      <c r="C41" s="104"/>
      <c r="D41" s="370" t="s">
        <v>48</v>
      </c>
      <c r="E41" s="123"/>
      <c r="F41" s="123"/>
      <c r="G41" s="123"/>
      <c r="H41" s="123"/>
      <c r="I41" s="123"/>
      <c r="J41" s="123"/>
      <c r="K41" s="124"/>
      <c r="L41" s="125">
        <f>SUMIF('[1]ПРИЛОЖЕНИЕ 2.2  НЕОТЛОЖ'!B:B,$C$1,'[1]ПРИЛОЖЕНИЕ 2.2  НЕОТЛОЖ'!I:I)</f>
        <v>1946</v>
      </c>
      <c r="M41" s="125">
        <f>SUMIF('[1]ПРИЛОЖЕНИЕ 2.2  НЕОТЛОЖ'!B:B,$C$1,'[1]ПРИЛОЖЕНИЕ 2.2  НЕОТЛОЖ'!J:J)</f>
        <v>1485791</v>
      </c>
      <c r="N41" s="42"/>
      <c r="O41" s="28">
        <f>SUMIF('[1]ПРИЛОЖЕНИЕ 2 только 2024 г '!B:B,$C$1,'[1]ПРИЛОЖЕНИЕ 2 только 2024 г '!H:H)-SUMIF('[1]ПРИЛОЖЕНИЕ 2 только 2024 г '!B:B,$C$1,'[1]ПРИЛОЖЕНИЕ 2 только 2024 г '!I:I)-SUMIF('[1]ПРИЛОЖЕНИЕ 2 только 2024 г '!B:B,$C$1,'[1]ПРИЛОЖЕНИЕ 2 только 2024 г '!J:J)</f>
        <v>1946</v>
      </c>
      <c r="P41" s="28">
        <f>L41-O41</f>
        <v>0</v>
      </c>
      <c r="Q41" s="28">
        <f>SUMIF('[1]ПРИЛОЖЕНИЕ 2 только 2024 г '!B:B,$C$1,'[1]ПРИЛОЖЕНИЕ 2 только 2024 г '!AP:AP)-SUMIF('[1]ПРИЛОЖЕНИЕ 2 только 2024 г '!B:B,$C$1,'[1]ПРИЛОЖЕНИЕ 2 только 2024 г '!AQ:AQ)-SUMIF('[1]ПРИЛОЖЕНИЕ 2 только 2024 г '!B:B,$C$1,'[1]ПРИЛОЖЕНИЕ 2 только 2024 г '!AR:AR)</f>
        <v>1485791</v>
      </c>
      <c r="R41" s="28">
        <f>M41-Q41</f>
        <v>0</v>
      </c>
    </row>
    <row r="42" spans="1:18" x14ac:dyDescent="0.25">
      <c r="A42" s="29"/>
      <c r="B42" s="67"/>
      <c r="C42" s="104"/>
      <c r="D42" s="360" t="s">
        <v>34</v>
      </c>
      <c r="E42" s="80" t="s">
        <v>49</v>
      </c>
      <c r="F42" s="81"/>
      <c r="G42" s="81"/>
      <c r="H42" s="81"/>
      <c r="I42" s="81"/>
      <c r="J42" s="81"/>
      <c r="K42" s="82"/>
      <c r="L42" s="114">
        <f>SUMIF('[1]ПРИЛОЖЕНИЕ 2.2  НЕОТЛОЖ'!B:B,$C$1,'[1]ПРИЛОЖЕНИЕ 2.2  НЕОТЛОЖ'!K:K)</f>
        <v>0</v>
      </c>
      <c r="M42" s="114">
        <f>SUMIF('[1]ПРИЛОЖЕНИЕ 2.2  НЕОТЛОЖ'!B:B,$C$1,'[1]ПРИЛОЖЕНИЕ 2.2  НЕОТЛОЖ'!L:L)</f>
        <v>0</v>
      </c>
      <c r="N42" s="42"/>
      <c r="O42" s="13"/>
      <c r="P42" s="13"/>
      <c r="Q42" s="13"/>
      <c r="R42" s="13"/>
    </row>
    <row r="43" spans="1:18" x14ac:dyDescent="0.25">
      <c r="A43" s="29"/>
      <c r="B43" s="67"/>
      <c r="C43" s="126"/>
      <c r="D43" s="369"/>
      <c r="E43" s="366" t="s">
        <v>50</v>
      </c>
      <c r="F43" s="367"/>
      <c r="G43" s="367"/>
      <c r="H43" s="367"/>
      <c r="I43" s="367"/>
      <c r="J43" s="367"/>
      <c r="K43" s="368"/>
      <c r="L43" s="127">
        <f>SUMIF('[1]ПРИЛОЖЕНИЕ 2.2  НЕОТЛОЖ'!B:B,$C$1,'[1]ПРИЛОЖЕНИЕ 2.2  НЕОТЛОЖ'!M:M)</f>
        <v>0</v>
      </c>
      <c r="M43" s="127">
        <f>SUMIF('[1]ПРИЛОЖЕНИЕ 2.2  НЕОТЛОЖ'!B:B,$C$1,'[1]ПРИЛОЖЕНИЕ 2.2  НЕОТЛОЖ'!N:N)</f>
        <v>0</v>
      </c>
      <c r="N43" s="42"/>
      <c r="O43" s="13"/>
      <c r="P43" s="13"/>
      <c r="Q43" s="13"/>
      <c r="R43" s="13"/>
    </row>
    <row r="44" spans="1:18" x14ac:dyDescent="0.25">
      <c r="A44" s="29"/>
      <c r="B44" s="67"/>
      <c r="C44" s="363" t="s">
        <v>51</v>
      </c>
      <c r="D44" s="364"/>
      <c r="E44" s="364"/>
      <c r="F44" s="364"/>
      <c r="G44" s="364"/>
      <c r="H44" s="364"/>
      <c r="I44" s="364"/>
      <c r="J44" s="364"/>
      <c r="K44" s="365"/>
      <c r="L44" s="128">
        <f>SUMIF('[1]ПРИЛОЖЕНИЕ 2.3 ОБРАЩ по ЗАБОЛ'!B:B,$C$1,'[1]ПРИЛОЖЕНИЕ 2.3 ОБРАЩ по ЗАБОЛ'!I:I)</f>
        <v>1023</v>
      </c>
      <c r="M44" s="128">
        <f>SUMIF('[1]ПРИЛОЖЕНИЕ 2.3 ОБРАЩ по ЗАБОЛ'!B:B,$C$1,'[1]ПРИЛОЖЕНИЕ 2.3 ОБРАЩ по ЗАБОЛ'!J:J)</f>
        <v>747258</v>
      </c>
      <c r="N44" s="42"/>
      <c r="O44" s="28">
        <f>SUMIF('[1]ПРИЛОЖЕНИЕ 2 только 2024 г '!B:B,$C$1,'[1]ПРИЛОЖЕНИЕ 2 только 2024 г '!K:K)-SUMIF('[1]ПРИЛОЖЕНИЕ 2 только 2024 г '!B:B,$C$1,'[1]ПРИЛОЖЕНИЕ 2 только 2024 г '!L:L)-SUMIF('[1]ПРИЛОЖЕНИЕ 2 только 2024 г '!B:B,$C$1,'[1]ПРИЛОЖЕНИЕ 2 только 2024 г '!M:M)</f>
        <v>1023</v>
      </c>
      <c r="P44" s="28">
        <f>L44-O44</f>
        <v>0</v>
      </c>
      <c r="Q44" s="28">
        <f>SUMIF('[1]ПРИЛОЖЕНИЕ 2 только 2024 г '!B:B,$C$1,'[1]ПРИЛОЖЕНИЕ 2 только 2024 г '!AS:AS)-SUMIF('[1]ПРИЛОЖЕНИЕ 2 только 2024 г '!B:B,$C$1,'[1]ПРИЛОЖЕНИЕ 2 только 2024 г '!AT:AT)-SUMIF('[1]ПРИЛОЖЕНИЕ 2 только 2024 г '!B:B,$C$1,'[1]ПРИЛОЖЕНИЕ 2 только 2024 г '!AU:AU)</f>
        <v>747258</v>
      </c>
      <c r="R44" s="28">
        <f>M44-Q44</f>
        <v>0</v>
      </c>
    </row>
    <row r="45" spans="1:18" x14ac:dyDescent="0.25">
      <c r="A45" s="29"/>
      <c r="B45" s="67"/>
      <c r="C45" s="129" t="s">
        <v>34</v>
      </c>
      <c r="D45" s="130" t="s">
        <v>52</v>
      </c>
      <c r="E45" s="131"/>
      <c r="F45" s="131"/>
      <c r="G45" s="131"/>
      <c r="H45" s="131"/>
      <c r="I45" s="131"/>
      <c r="J45" s="131"/>
      <c r="K45" s="132"/>
      <c r="L45" s="128">
        <f>SUMIF('[1]ПРИЛОЖЕНИЕ 2.3 ОБРАЩ по ЗАБОЛ'!B:B,$C$1,'[1]ПРИЛОЖЕНИЕ 2.3 ОБРАЩ по ЗАБОЛ'!AJ:AJ)</f>
        <v>0</v>
      </c>
      <c r="M45" s="128">
        <f>SUMIF('[1]ПРИЛОЖЕНИЕ 2.3 ОБРАЩ по ЗАБОЛ'!B:B,$C$1,'[1]ПРИЛОЖЕНИЕ 2.3 ОБРАЩ по ЗАБОЛ'!AK:AK)</f>
        <v>0</v>
      </c>
      <c r="N45" s="42"/>
      <c r="O45" s="28"/>
      <c r="P45" s="28"/>
      <c r="Q45" s="28"/>
      <c r="R45" s="28"/>
    </row>
    <row r="46" spans="1:18" x14ac:dyDescent="0.25">
      <c r="A46" s="29"/>
      <c r="B46" s="67"/>
      <c r="C46" s="133"/>
      <c r="D46" s="362" t="s">
        <v>53</v>
      </c>
      <c r="E46" s="86"/>
      <c r="F46" s="86"/>
      <c r="G46" s="86"/>
      <c r="H46" s="86"/>
      <c r="I46" s="86"/>
      <c r="J46" s="86"/>
      <c r="K46" s="87"/>
      <c r="L46" s="128">
        <f>SUMIF('[1]ПРИЛОЖЕНИЕ 2.3 ОБРАЩ по ЗАБОЛ'!B:B,$C$1,'[1]ПРИЛОЖЕНИЕ 2.3 ОБРАЩ по ЗАБОЛ'!O:O)</f>
        <v>0</v>
      </c>
      <c r="M46" s="128">
        <f>SUMIF('[1]ПРИЛОЖЕНИЕ 2.3 ОБРАЩ по ЗАБОЛ'!B:B,$C$1,'[1]ПРИЛОЖЕНИЕ 2.3 ОБРАЩ по ЗАБОЛ'!P:P)</f>
        <v>0</v>
      </c>
      <c r="N46" s="42"/>
      <c r="O46" s="44"/>
      <c r="P46" s="44"/>
      <c r="Q46" s="44"/>
      <c r="R46" s="44"/>
    </row>
    <row r="47" spans="1:18" x14ac:dyDescent="0.25">
      <c r="A47" s="29"/>
      <c r="B47" s="67"/>
      <c r="C47" s="133"/>
      <c r="D47" s="362" t="s">
        <v>54</v>
      </c>
      <c r="E47" s="86"/>
      <c r="F47" s="86"/>
      <c r="G47" s="86"/>
      <c r="H47" s="86"/>
      <c r="I47" s="86"/>
      <c r="J47" s="86"/>
      <c r="K47" s="87"/>
      <c r="L47" s="128">
        <f>SUMIF('[1]ПРИЛОЖЕНИЕ 2.3 ОБРАЩ по ЗАБОЛ'!B:B,$C$1,'[1]ПРИЛОЖЕНИЕ 2.3 ОБРАЩ по ЗАБОЛ'!Q:Q)</f>
        <v>0</v>
      </c>
      <c r="M47" s="128">
        <f>SUMIF('[1]ПРИЛОЖЕНИЕ 2.3 ОБРАЩ по ЗАБОЛ'!B:B,$C$1,'[1]ПРИЛОЖЕНИЕ 2.3 ОБРАЩ по ЗАБОЛ'!R:R)</f>
        <v>0</v>
      </c>
      <c r="N47" s="42"/>
      <c r="O47" s="13"/>
      <c r="P47" s="13"/>
      <c r="Q47" s="13"/>
      <c r="R47" s="13"/>
    </row>
    <row r="48" spans="1:18" x14ac:dyDescent="0.25">
      <c r="A48" s="29"/>
      <c r="B48" s="67"/>
      <c r="C48" s="133"/>
      <c r="D48" s="362" t="s">
        <v>55</v>
      </c>
      <c r="E48" s="86"/>
      <c r="F48" s="86"/>
      <c r="G48" s="86"/>
      <c r="H48" s="86"/>
      <c r="I48" s="86"/>
      <c r="J48" s="86"/>
      <c r="K48" s="87"/>
      <c r="L48" s="128">
        <f>SUMIF('[1]ПРИЛОЖЕНИЕ 2.3 ОБРАЩ по ЗАБОЛ'!B:B,$C$1,'[1]ПРИЛОЖЕНИЕ 2.3 ОБРАЩ по ЗАБОЛ'!S:S)</f>
        <v>0</v>
      </c>
      <c r="M48" s="128">
        <f>SUMIF('[1]ПРИЛОЖЕНИЕ 2.3 ОБРАЩ по ЗАБОЛ'!B:B,$C$1,'[1]ПРИЛОЖЕНИЕ 2.3 ОБРАЩ по ЗАБОЛ'!T:T)</f>
        <v>0</v>
      </c>
      <c r="N48" s="42"/>
      <c r="O48" s="13"/>
      <c r="P48" s="13"/>
      <c r="Q48" s="13"/>
      <c r="R48" s="13"/>
    </row>
    <row r="49" spans="1:18" x14ac:dyDescent="0.25">
      <c r="A49" s="29"/>
      <c r="B49" s="67"/>
      <c r="C49" s="133"/>
      <c r="D49" s="362" t="s">
        <v>56</v>
      </c>
      <c r="E49" s="86"/>
      <c r="F49" s="86"/>
      <c r="G49" s="86"/>
      <c r="H49" s="86"/>
      <c r="I49" s="86"/>
      <c r="J49" s="86"/>
      <c r="K49" s="87"/>
      <c r="L49" s="128">
        <f>SUMIF('[1]ПРИЛОЖЕНИЕ 2.3 ОБРАЩ по ЗАБОЛ'!B:B,$C$1,'[1]ПРИЛОЖЕНИЕ 2.3 ОБРАЩ по ЗАБОЛ'!U:U)</f>
        <v>0</v>
      </c>
      <c r="M49" s="128">
        <f>SUMIF('[1]ПРИЛОЖЕНИЕ 2.3 ОБРАЩ по ЗАБОЛ'!B:B,$C$1,'[1]ПРИЛОЖЕНИЕ 2.3 ОБРАЩ по ЗАБОЛ'!V:V)</f>
        <v>0</v>
      </c>
      <c r="N49" s="42"/>
      <c r="O49" s="13"/>
      <c r="P49" s="13"/>
      <c r="Q49" s="13"/>
      <c r="R49" s="13"/>
    </row>
    <row r="50" spans="1:18" x14ac:dyDescent="0.25">
      <c r="A50" s="29"/>
      <c r="B50" s="67"/>
      <c r="C50" s="133"/>
      <c r="D50" s="362" t="s">
        <v>57</v>
      </c>
      <c r="E50" s="86"/>
      <c r="F50" s="86"/>
      <c r="G50" s="86"/>
      <c r="H50" s="86"/>
      <c r="I50" s="86"/>
      <c r="J50" s="86"/>
      <c r="K50" s="87"/>
      <c r="L50" s="128">
        <f>SUMIF('[1]ПРИЛОЖЕНИЕ 2.3 ОБРАЩ по ЗАБОЛ'!B:B,$C$1,'[1]ПРИЛОЖЕНИЕ 2.3 ОБРАЩ по ЗАБОЛ'!M:M)</f>
        <v>0</v>
      </c>
      <c r="M50" s="128">
        <f>SUMIF('[1]ПРИЛОЖЕНИЕ 2.3 ОБРАЩ по ЗАБОЛ'!B:B,$C$1,'[1]ПРИЛОЖЕНИЕ 2.3 ОБРАЩ по ЗАБОЛ'!N:N)</f>
        <v>0</v>
      </c>
      <c r="N50" s="42"/>
      <c r="O50" s="134"/>
      <c r="P50" s="134"/>
      <c r="Q50" s="13"/>
      <c r="R50" s="13"/>
    </row>
    <row r="51" spans="1:18" x14ac:dyDescent="0.25">
      <c r="A51" s="29"/>
      <c r="B51" s="67"/>
      <c r="C51" s="133"/>
      <c r="D51" s="102" t="s">
        <v>58</v>
      </c>
      <c r="E51" s="75"/>
      <c r="F51" s="75"/>
      <c r="G51" s="75"/>
      <c r="H51" s="75"/>
      <c r="I51" s="75"/>
      <c r="J51" s="75"/>
      <c r="K51" s="76"/>
      <c r="L51" s="118">
        <f>SUMIF('[1]ПРИЛОЖЕНИЕ 2.3 ОБРАЩ по ЗАБОЛ'!B:B,$C$1,'[1]ПРИЛОЖЕНИЕ 2.3 ОБРАЩ по ЗАБОЛ'!W:W)</f>
        <v>0</v>
      </c>
      <c r="M51" s="118">
        <f>SUMIF('[1]ПРИЛОЖЕНИЕ 2.3 ОБРАЩ по ЗАБОЛ'!B:B,$C$1,'[1]ПРИЛОЖЕНИЕ 2.3 ОБРАЩ по ЗАБОЛ'!Y:Y)</f>
        <v>0</v>
      </c>
      <c r="N51" s="42"/>
      <c r="O51" s="134"/>
      <c r="P51" s="134"/>
      <c r="Q51" s="13"/>
      <c r="R51" s="13"/>
    </row>
    <row r="52" spans="1:18" x14ac:dyDescent="0.25">
      <c r="A52" s="29"/>
      <c r="B52" s="67"/>
      <c r="C52" s="133"/>
      <c r="D52" s="135" t="s">
        <v>59</v>
      </c>
      <c r="E52" s="136"/>
      <c r="F52" s="136"/>
      <c r="G52" s="136"/>
      <c r="H52" s="136"/>
      <c r="I52" s="136"/>
      <c r="J52" s="136"/>
      <c r="K52" s="137"/>
      <c r="L52" s="122">
        <f>SUMIF('[1]ПРИЛОЖЕНИЕ 2.3 ОБРАЩ по ЗАБОЛ'!B:B,$C$1,'[1]ПРИЛОЖЕНИЕ 2.3 ОБРАЩ по ЗАБОЛ'!X:X)</f>
        <v>0</v>
      </c>
      <c r="M52" s="122">
        <f>SUMIF('[1]ПРИЛОЖЕНИЕ 2.3 ОБРАЩ по ЗАБОЛ'!B:B,$C$1,'[1]ПРИЛОЖЕНИЕ 2.3 ОБРАЩ по ЗАБОЛ'!Y:Y)</f>
        <v>0</v>
      </c>
      <c r="N52" s="42"/>
      <c r="O52" s="134"/>
      <c r="P52" s="134"/>
      <c r="Q52" s="13"/>
      <c r="R52" s="13"/>
    </row>
    <row r="53" spans="1:18" x14ac:dyDescent="0.25">
      <c r="A53" s="29"/>
      <c r="B53" s="67"/>
      <c r="C53" s="133"/>
      <c r="D53" s="138" t="s">
        <v>60</v>
      </c>
      <c r="E53" s="139"/>
      <c r="F53" s="139"/>
      <c r="G53" s="139"/>
      <c r="H53" s="139"/>
      <c r="I53" s="139"/>
      <c r="J53" s="139"/>
      <c r="K53" s="140"/>
      <c r="L53" s="141">
        <f>SUMIF('[1]ПРИЛОЖЕНИЕ 2.3 ОБРАЩ по ЗАБОЛ'!$B:$B,$C$1,'[1]ПРИЛОЖЕНИЕ 2.3 ОБРАЩ по ЗАБОЛ'!$Z:$Z)</f>
        <v>932</v>
      </c>
      <c r="M53" s="141">
        <f>SUMIF('[1]ПРИЛОЖЕНИЕ 2.3 ОБРАЩ по ЗАБОЛ'!$B:$B,$C$1,'[1]ПРИЛОЖЕНИЕ 2.3 ОБРАЩ по ЗАБОЛ'!$AA:$AA)</f>
        <v>650547</v>
      </c>
      <c r="N53" s="42"/>
      <c r="O53" s="142"/>
      <c r="P53" s="142"/>
      <c r="Q53" s="43"/>
      <c r="R53" s="43"/>
    </row>
    <row r="54" spans="1:18" x14ac:dyDescent="0.25">
      <c r="A54" s="29"/>
      <c r="B54" s="67"/>
      <c r="C54" s="133"/>
      <c r="D54" s="143" t="s">
        <v>61</v>
      </c>
      <c r="E54" s="144"/>
      <c r="F54" s="144"/>
      <c r="G54" s="144"/>
      <c r="H54" s="144"/>
      <c r="I54" s="144"/>
      <c r="J54" s="144"/>
      <c r="K54" s="144"/>
      <c r="L54" s="118">
        <f>L55+L56</f>
        <v>91</v>
      </c>
      <c r="M54" s="118">
        <f>M55+M56</f>
        <v>96711</v>
      </c>
      <c r="N54" s="42"/>
      <c r="O54" s="28">
        <f>SUMIF('[1]ПРИЛОЖЕНИЕ 2.3 ОБРАЩ по ЗАБОЛ'!$B:$B,$C$1,'[1]ПРИЛОЖЕНИЕ 2.3 ОБРАЩ по ЗАБОЛ'!$AH:$AH)</f>
        <v>91</v>
      </c>
      <c r="P54" s="28">
        <f>L54-O54</f>
        <v>0</v>
      </c>
      <c r="Q54" s="28">
        <f>SUMIF('[1]ПРИЛОЖЕНИЕ 2.3 ОБРАЩ по ЗАБОЛ'!$B:$B,$C$1,'[1]ПРИЛОЖЕНИЕ 2.3 ОБРАЩ по ЗАБОЛ'!$AI:$AI)</f>
        <v>96711</v>
      </c>
      <c r="R54" s="28">
        <f>M54-Q54</f>
        <v>0</v>
      </c>
    </row>
    <row r="55" spans="1:18" x14ac:dyDescent="0.25">
      <c r="A55" s="29"/>
      <c r="B55" s="67"/>
      <c r="C55" s="133"/>
      <c r="D55" s="360" t="s">
        <v>22</v>
      </c>
      <c r="E55" s="106" t="s">
        <v>62</v>
      </c>
      <c r="F55" s="106"/>
      <c r="G55" s="106"/>
      <c r="H55" s="106"/>
      <c r="I55" s="106"/>
      <c r="J55" s="106"/>
      <c r="K55" s="106"/>
      <c r="L55" s="108">
        <f>SUMIF('[1]ПРИЛОЖЕНИЕ 2.3 ОБРАЩ по ЗАБОЛ'!$B:$B,$C$1,'[1]ПРИЛОЖЕНИЕ 2.3 ОБРАЩ по ЗАБОЛ'!$AD:$AD)</f>
        <v>24</v>
      </c>
      <c r="M55" s="108">
        <f>SUMIF('[1]ПРИЛОЖЕНИЕ 2.3 ОБРАЩ по ЗАБОЛ'!$B:$B,$C$1,'[1]ПРИЛОЖЕНИЕ 2.3 ОБРАЩ по ЗАБОЛ'!$AE:$AE)</f>
        <v>30954</v>
      </c>
      <c r="N55" s="42"/>
      <c r="O55" s="142"/>
      <c r="P55" s="142"/>
      <c r="Q55" s="43"/>
      <c r="R55" s="43"/>
    </row>
    <row r="56" spans="1:18" x14ac:dyDescent="0.25">
      <c r="A56" s="29"/>
      <c r="B56" s="67"/>
      <c r="C56" s="133"/>
      <c r="D56" s="361"/>
      <c r="E56" s="136" t="s">
        <v>63</v>
      </c>
      <c r="F56" s="136"/>
      <c r="G56" s="136"/>
      <c r="H56" s="136"/>
      <c r="I56" s="136"/>
      <c r="J56" s="136"/>
      <c r="K56" s="136"/>
      <c r="L56" s="122">
        <f>SUMIF('[1]ПРИЛОЖЕНИЕ 2.3 ОБРАЩ по ЗАБОЛ'!$B:$B,$C$1,'[1]ПРИЛОЖЕНИЕ 2.3 ОБРАЩ по ЗАБОЛ'!$AF:$AF)</f>
        <v>67</v>
      </c>
      <c r="M56" s="122">
        <f>SUMIF('[1]ПРИЛОЖЕНИЕ 2.3 ОБРАЩ по ЗАБОЛ'!$B:$B,$C$1,'[1]ПРИЛОЖЕНИЕ 2.3 ОБРАЩ по ЗАБОЛ'!$AG:$AG)</f>
        <v>65757</v>
      </c>
      <c r="N56" s="42"/>
      <c r="O56" s="142"/>
      <c r="P56" s="142"/>
      <c r="Q56" s="43"/>
      <c r="R56" s="43"/>
    </row>
    <row r="57" spans="1:18" x14ac:dyDescent="0.25">
      <c r="A57" s="29"/>
      <c r="B57" s="67"/>
      <c r="C57" s="145"/>
      <c r="D57" s="146" t="s">
        <v>64</v>
      </c>
      <c r="E57" s="144"/>
      <c r="F57" s="144"/>
      <c r="G57" s="144"/>
      <c r="H57" s="144"/>
      <c r="I57" s="144"/>
      <c r="J57" s="144"/>
      <c r="K57" s="144"/>
      <c r="L57" s="125">
        <f>SUMIF('[1]ПРИЛОЖЕНИЕ 2.3 ОБРАЩ по ЗАБОЛ'!$B:$B,$C$1,'[1]ПРИЛОЖЕНИЕ 2.3 ОБРАЩ по ЗАБОЛ'!$AB:$AB)</f>
        <v>0</v>
      </c>
      <c r="M57" s="118">
        <f>SUMIF('[1]ПРИЛОЖЕНИЕ 2.3 ОБРАЩ по ЗАБОЛ'!$B:$B,$C$1,'[1]ПРИЛОЖЕНИЕ 2.3 ОБРАЩ по ЗАБОЛ'!$AC:$AC)</f>
        <v>0</v>
      </c>
      <c r="N57" s="42"/>
      <c r="O57" s="142"/>
      <c r="P57" s="142"/>
      <c r="Q57" s="43"/>
      <c r="R57" s="43"/>
    </row>
    <row r="58" spans="1:18" ht="15.75" customHeight="1" x14ac:dyDescent="0.25">
      <c r="A58" s="29"/>
      <c r="B58" s="67"/>
      <c r="C58" s="147" t="s">
        <v>65</v>
      </c>
      <c r="D58" s="148"/>
      <c r="E58" s="148"/>
      <c r="F58" s="148"/>
      <c r="G58" s="148"/>
      <c r="H58" s="148"/>
      <c r="I58" s="148"/>
      <c r="J58" s="148"/>
      <c r="K58" s="149"/>
      <c r="L58" s="150">
        <f>SUMIF('[1]ПРИЛОЖЕНИЕ 2 только 2024 г '!B:B,$C$1,'[1]ПРИЛОЖЕНИЕ 2 только 2024 г '!O:O)</f>
        <v>0</v>
      </c>
      <c r="M58" s="151">
        <f>SUMIF('[1]ПРИЛОЖЕНИЕ 2 только 2024 г '!B:B,$C$1,'[1]ПРИЛОЖЕНИЕ 2 только 2024 г '!AW:AW)</f>
        <v>0</v>
      </c>
      <c r="N58" s="42"/>
      <c r="O58" s="43"/>
      <c r="P58" s="43"/>
      <c r="Q58" s="43"/>
      <c r="R58" s="43"/>
    </row>
    <row r="59" spans="1:18" ht="15.75" customHeight="1" x14ac:dyDescent="0.25">
      <c r="A59" s="29"/>
      <c r="B59" s="67"/>
      <c r="C59" s="152" t="s">
        <v>66</v>
      </c>
      <c r="D59" s="153"/>
      <c r="E59" s="154"/>
      <c r="F59" s="154"/>
      <c r="G59" s="154"/>
      <c r="H59" s="154"/>
      <c r="I59" s="154"/>
      <c r="J59" s="154"/>
      <c r="K59" s="155"/>
      <c r="L59" s="156">
        <f>L60+L61+L62+L63</f>
        <v>2591</v>
      </c>
      <c r="M59" s="156">
        <f>M60+M61+M62+M63</f>
        <v>5777076</v>
      </c>
      <c r="N59" s="42"/>
      <c r="O59" s="28">
        <f>SUMIF('[1]ПРИЛОЖЕНИЕ 2 только 2024 г '!B:B,$C$1,'[1]ПРИЛОЖЕНИЕ 2 только 2024 г '!P:P)</f>
        <v>2591</v>
      </c>
      <c r="P59" s="28">
        <f>L59-O59</f>
        <v>0</v>
      </c>
      <c r="Q59" s="28">
        <f>SUMIF('[1]ПРИЛОЖЕНИЕ 2 только 2024 г '!B:B,$C$1,'[1]ПРИЛОЖЕНИЕ 2 только 2024 г '!AX:AX)</f>
        <v>5777076</v>
      </c>
      <c r="R59" s="28">
        <f>M59-Q59</f>
        <v>0</v>
      </c>
    </row>
    <row r="60" spans="1:18" x14ac:dyDescent="0.25">
      <c r="A60" s="29"/>
      <c r="B60" s="67"/>
      <c r="C60" s="157" t="s">
        <v>34</v>
      </c>
      <c r="D60" s="158" t="s">
        <v>67</v>
      </c>
      <c r="E60" s="159"/>
      <c r="F60" s="159"/>
      <c r="G60" s="159"/>
      <c r="H60" s="159"/>
      <c r="I60" s="159"/>
      <c r="J60" s="159"/>
      <c r="K60" s="160"/>
      <c r="L60" s="141">
        <f>SUMIF([1]ДИСПАНСЕРН.НАБЛ.!$B:$B,$C$1,[1]ДИСПАНСЕРН.НАБЛ.!$E:$E)</f>
        <v>446</v>
      </c>
      <c r="M60" s="141">
        <f>SUMIF([1]ДИСПАНСЕРН.НАБЛ.!$B:$B,$C$1,[1]ДИСПАНСЕРН.НАБЛ.!$F:$F)</f>
        <v>1401466</v>
      </c>
      <c r="N60" s="42"/>
      <c r="O60" s="28">
        <f>SUMIF([1]ДИСПАНСЕРН.НАБЛ.!$B:$B,$C$1,[1]ДИСПАНСЕРН.НАБЛ.!$AC:$AC)</f>
        <v>2591</v>
      </c>
      <c r="P60" s="28">
        <f>L59-O60</f>
        <v>0</v>
      </c>
      <c r="Q60" s="28">
        <f>SUMIF([1]ДИСПАНСЕРН.НАБЛ.!$B:$B,$C$1,[1]ДИСПАНСЕРН.НАБЛ.!$AD:$AD)</f>
        <v>5777076</v>
      </c>
      <c r="R60" s="28">
        <f>M59-Q60</f>
        <v>0</v>
      </c>
    </row>
    <row r="61" spans="1:18" ht="15.75" customHeight="1" x14ac:dyDescent="0.25">
      <c r="A61" s="29"/>
      <c r="B61" s="67"/>
      <c r="C61" s="161"/>
      <c r="D61" s="158" t="s">
        <v>68</v>
      </c>
      <c r="E61" s="159"/>
      <c r="F61" s="159"/>
      <c r="G61" s="159"/>
      <c r="H61" s="159"/>
      <c r="I61" s="159"/>
      <c r="J61" s="159"/>
      <c r="K61" s="160"/>
      <c r="L61" s="141">
        <f>SUMIF([1]ДИСПАНСЕРН.НАБЛ.!$B:$B,$C$1,[1]ДИСПАНСЕРН.НАБЛ.!$K:$K)</f>
        <v>592</v>
      </c>
      <c r="M61" s="141">
        <f>SUMIF([1]ДИСПАНСЕРН.НАБЛ.!$B:$B,$C$1,[1]ДИСПАНСЕРН.НАБЛ.!$L:$L)</f>
        <v>702349</v>
      </c>
      <c r="N61" s="42"/>
      <c r="O61" s="13"/>
      <c r="P61" s="13"/>
      <c r="Q61" s="13"/>
      <c r="R61" s="13"/>
    </row>
    <row r="62" spans="1:18" ht="15.75" customHeight="1" x14ac:dyDescent="0.25">
      <c r="A62" s="29"/>
      <c r="B62" s="67"/>
      <c r="C62" s="161"/>
      <c r="D62" s="162" t="s">
        <v>69</v>
      </c>
      <c r="E62" s="159"/>
      <c r="F62" s="159"/>
      <c r="G62" s="159"/>
      <c r="H62" s="159"/>
      <c r="I62" s="159"/>
      <c r="J62" s="159"/>
      <c r="K62" s="160"/>
      <c r="L62" s="141">
        <f>SUMIF([1]ДИСПАНСЕРН.НАБЛ.!$B:$B,$C$1,[1]ДИСПАНСЕРН.НАБЛ.!$Q:$Q)</f>
        <v>1239</v>
      </c>
      <c r="M62" s="141">
        <f>SUMIF([1]ДИСПАНСЕРН.НАБЛ.!$B:$B,$C$1,[1]ДИСПАНСЕРН.НАБЛ.!$R:$R)</f>
        <v>3268606</v>
      </c>
      <c r="N62" s="42"/>
      <c r="O62" s="13"/>
      <c r="P62" s="13"/>
      <c r="Q62" s="13"/>
      <c r="R62" s="13"/>
    </row>
    <row r="63" spans="1:18" ht="15.75" thickBot="1" x14ac:dyDescent="0.3">
      <c r="A63" s="29"/>
      <c r="B63" s="163"/>
      <c r="C63" s="164"/>
      <c r="D63" s="165" t="s">
        <v>70</v>
      </c>
      <c r="E63" s="166"/>
      <c r="F63" s="166"/>
      <c r="G63" s="166"/>
      <c r="H63" s="166"/>
      <c r="I63" s="166"/>
      <c r="J63" s="166"/>
      <c r="K63" s="167"/>
      <c r="L63" s="118">
        <f>SUMIF([1]ДИСПАНСЕРН.НАБЛ.!$B:$B,$C$1,[1]ДИСПАНСЕРН.НАБЛ.!$W:$W)</f>
        <v>314</v>
      </c>
      <c r="M63" s="118">
        <f>SUMIF([1]ДИСПАНСЕРН.НАБЛ.!$B:$B,$C$1,[1]ДИСПАНСЕРН.НАБЛ.!$X:$X)</f>
        <v>404655</v>
      </c>
      <c r="N63" s="42"/>
      <c r="O63" s="13"/>
      <c r="P63" s="13"/>
      <c r="Q63" s="13"/>
      <c r="R63" s="13"/>
    </row>
    <row r="64" spans="1:18" ht="16.5" thickTop="1" x14ac:dyDescent="0.25">
      <c r="A64" s="29"/>
      <c r="B64" s="168" t="s">
        <v>71</v>
      </c>
      <c r="C64" s="169" t="s">
        <v>72</v>
      </c>
      <c r="D64" s="170"/>
      <c r="E64" s="170"/>
      <c r="F64" s="170"/>
      <c r="G64" s="170"/>
      <c r="H64" s="170"/>
      <c r="I64" s="170"/>
      <c r="J64" s="170"/>
      <c r="K64" s="171"/>
      <c r="L64" s="172" t="s">
        <v>10</v>
      </c>
      <c r="M64" s="173">
        <f>SUMIF('[1]ПРИЛОЖЕНИЕ 2 только 2024 г '!B:B,$C$1,'[1]ПРИЛОЖЕНИЕ 2 только 2024 г '!AO:AO)+SUMIF('[1]ПРИЛОЖЕНИЕ 2 только 2024 г '!B:B,$C$1,'[1]ПРИЛОЖЕНИЕ 2 только 2024 г '!AR:AR)+SUMIF('[1]ПРИЛОЖЕНИЕ 2 только 2024 г '!B:B,$C$1,'[1]ПРИЛОЖЕНИЕ 2 только 2024 г '!AU:AU)</f>
        <v>20572512</v>
      </c>
      <c r="N64" s="66"/>
      <c r="O64" s="13"/>
      <c r="P64" s="13"/>
      <c r="Q64" s="28">
        <f>SUMIF('[1]ПРИЛОЖЕНИЕ 2.1 ПОСЕЩЕНИЯ С ПРОФ'!B:B,$C$1,'[1]ПРИЛОЖЕНИЕ 2.1 ПОСЕЩЕНИЯ С ПРОФ'!X:X)+SUMIF('[1]ПРИЛОЖЕНИЕ 2.2  НЕОТЛОЖ'!B:B,$C$1,'[1]ПРИЛОЖЕНИЕ 2.2  НЕОТЛОЖ'!R:R)+SUMIF('[1]ПРИЛОЖЕНИЕ 2.3 ОБРАЩ по ЗАБОЛ'!B:B,$C$1,'[1]ПРИЛОЖЕНИЕ 2.3 ОБРАЩ по ЗАБОЛ'!AO:AO)</f>
        <v>20572512</v>
      </c>
      <c r="R64" s="28">
        <f>M64-Q64</f>
        <v>0</v>
      </c>
    </row>
    <row r="65" spans="1:18" ht="15.75" x14ac:dyDescent="0.25">
      <c r="A65" s="29"/>
      <c r="B65" s="174"/>
      <c r="C65" s="175" t="s">
        <v>13</v>
      </c>
      <c r="D65" s="176"/>
      <c r="E65" s="176"/>
      <c r="F65" s="176"/>
      <c r="G65" s="176"/>
      <c r="H65" s="176"/>
      <c r="I65" s="176"/>
      <c r="J65" s="176"/>
      <c r="K65" s="177"/>
      <c r="L65" s="178">
        <f>L66+L67</f>
        <v>2767</v>
      </c>
      <c r="M65" s="66"/>
      <c r="N65" s="66"/>
      <c r="O65" s="13"/>
      <c r="P65" s="13"/>
      <c r="Q65" s="13"/>
      <c r="R65" s="13"/>
    </row>
    <row r="66" spans="1:18" x14ac:dyDescent="0.25">
      <c r="A66" s="29"/>
      <c r="B66" s="174"/>
      <c r="C66" s="358" t="s">
        <v>14</v>
      </c>
      <c r="D66" s="179" t="s">
        <v>15</v>
      </c>
      <c r="E66" s="180"/>
      <c r="F66" s="180"/>
      <c r="G66" s="180"/>
      <c r="H66" s="180"/>
      <c r="I66" s="180"/>
      <c r="J66" s="180"/>
      <c r="K66" s="181"/>
      <c r="L66" s="182">
        <f>SUMIF('[1]ПРИЛОЖЕНИЕ 2 только 2024 г '!$B:$B,$C$1,'[1]ПРИЛОЖЕНИЕ 2 только 2024 г '!$G:$G)</f>
        <v>2712</v>
      </c>
      <c r="M66" s="183"/>
      <c r="N66" s="184"/>
      <c r="O66" s="28">
        <f>SUMIF('[1]ПРИЛОЖЕНИЕ 2.1 ПОСЕЩЕНИЯ С ПРОФ'!B:B,$C$1,'[1]ПРИЛОЖЕНИЕ 2.1 ПОСЕЩЕНИЯ С ПРОФ'!W:W)</f>
        <v>2712</v>
      </c>
      <c r="P66" s="28">
        <f>L66-O66</f>
        <v>0</v>
      </c>
      <c r="Q66" s="44"/>
      <c r="R66" s="44"/>
    </row>
    <row r="67" spans="1:18" x14ac:dyDescent="0.25">
      <c r="A67" s="29"/>
      <c r="B67" s="174"/>
      <c r="C67" s="359"/>
      <c r="D67" s="185" t="s">
        <v>16</v>
      </c>
      <c r="E67" s="186"/>
      <c r="F67" s="186"/>
      <c r="G67" s="186"/>
      <c r="H67" s="186"/>
      <c r="I67" s="186"/>
      <c r="J67" s="186"/>
      <c r="K67" s="187"/>
      <c r="L67" s="188">
        <f>SUMIF('[1]ПРИЛОЖЕНИЕ 2 только 2024 г '!$B:$B,$C$1,'[1]ПРИЛОЖЕНИЕ 2 только 2024 г '!$J:$J)</f>
        <v>55</v>
      </c>
      <c r="M67" s="183"/>
      <c r="N67" s="184"/>
      <c r="O67" s="28">
        <f>SUMIF('[1]ПРИЛОЖЕНИЕ 2.2  НЕОТЛОЖ'!B:B,$C$1,'[1]ПРИЛОЖЕНИЕ 2.2  НЕОТЛОЖ'!Q:Q)</f>
        <v>55</v>
      </c>
      <c r="P67" s="28">
        <f>L67-O67</f>
        <v>0</v>
      </c>
      <c r="Q67" s="44"/>
      <c r="R67" s="44"/>
    </row>
    <row r="68" spans="1:18" x14ac:dyDescent="0.25">
      <c r="A68" s="189"/>
      <c r="B68" s="190"/>
      <c r="C68" s="191" t="s">
        <v>17</v>
      </c>
      <c r="D68" s="192"/>
      <c r="E68" s="192"/>
      <c r="F68" s="192"/>
      <c r="G68" s="192"/>
      <c r="H68" s="192"/>
      <c r="I68" s="192"/>
      <c r="J68" s="192"/>
      <c r="K68" s="193"/>
      <c r="L68" s="194">
        <f>SUMIF('[1]ПРИЛОЖЕНИЕ 2 только 2024 г '!$B:$B,$C$1,'[1]ПРИЛОЖЕНИЕ 2 только 2024 г '!$M:$M)</f>
        <v>5352</v>
      </c>
      <c r="M68" s="183"/>
      <c r="N68" s="184"/>
      <c r="O68" s="28">
        <f>SUMIF('[1]ПРИЛОЖЕНИЕ 2.3 ОБРАЩ по ЗАБОЛ'!B:B,$C$1,'[1]ПРИЛОЖЕНИЕ 2.3 ОБРАЩ по ЗАБОЛ'!AN:AN)</f>
        <v>5352</v>
      </c>
      <c r="P68" s="28">
        <f>L68-O68</f>
        <v>0</v>
      </c>
      <c r="Q68" s="44"/>
      <c r="R68" s="44"/>
    </row>
    <row r="69" spans="1:18" ht="6" customHeight="1" x14ac:dyDescent="0.25">
      <c r="A69" s="195"/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6"/>
      <c r="O69" s="43"/>
      <c r="P69" s="43"/>
      <c r="Q69" s="43"/>
      <c r="R69" s="43"/>
    </row>
    <row r="70" spans="1:18" ht="15.75" x14ac:dyDescent="0.25">
      <c r="A70" s="197" t="s">
        <v>73</v>
      </c>
      <c r="B70" s="198" t="s">
        <v>74</v>
      </c>
      <c r="C70" s="199"/>
      <c r="D70" s="199"/>
      <c r="E70" s="199"/>
      <c r="F70" s="199"/>
      <c r="G70" s="199"/>
      <c r="H70" s="199"/>
      <c r="I70" s="199"/>
      <c r="J70" s="199"/>
      <c r="K70" s="200"/>
      <c r="L70" s="201" t="s">
        <v>10</v>
      </c>
      <c r="M70" s="202">
        <f>M71+M72</f>
        <v>4173682</v>
      </c>
      <c r="N70" s="27"/>
      <c r="O70" s="28">
        <f>SUMIF('[1]ПРИЛОЖЕНИЕ 2 только 2024 г '!B:B,$C$1,'[1]ПРИЛОЖЕНИЕ 2 только 2024 г '!Y:Y)</f>
        <v>400</v>
      </c>
      <c r="P70" s="28">
        <f>L71+L72-O70</f>
        <v>0</v>
      </c>
      <c r="Q70" s="28">
        <f>SUMIF('[1]ПРИЛОЖЕНИЕ 2 только 2024 г '!B:B,$C$1,'[1]ПРИЛОЖЕНИЕ 2 только 2024 г '!BG:BG)</f>
        <v>4173682</v>
      </c>
      <c r="R70" s="28">
        <f>M70-Q70</f>
        <v>0</v>
      </c>
    </row>
    <row r="71" spans="1:18" ht="15.75" thickBot="1" x14ac:dyDescent="0.3">
      <c r="A71" s="203"/>
      <c r="B71" s="204" t="s">
        <v>75</v>
      </c>
      <c r="C71" s="205"/>
      <c r="D71" s="205"/>
      <c r="E71" s="205"/>
      <c r="F71" s="205"/>
      <c r="G71" s="205"/>
      <c r="H71" s="205"/>
      <c r="I71" s="205"/>
      <c r="J71" s="205"/>
      <c r="K71" s="206"/>
      <c r="L71" s="207">
        <f>SUMIF('[1]ПРИЛОЖЕНИЕ 2 только 2024 г '!B:B,$C$1,'[1]ПРИЛОЖЕНИЕ 2 только 2024 г '!AE:AE)</f>
        <v>0</v>
      </c>
      <c r="M71" s="207">
        <f>SUMIF('[1]ПРИЛОЖЕНИЕ 2 только 2024 г '!B:B,$C$1,'[1]ПРИЛОЖЕНИЕ 2 только 2024 г '!BM:BM)</f>
        <v>0</v>
      </c>
      <c r="N71" s="208"/>
      <c r="O71" s="43"/>
      <c r="P71" s="43"/>
      <c r="Q71" s="43"/>
      <c r="R71" s="43"/>
    </row>
    <row r="72" spans="1:18" ht="15.75" thickTop="1" x14ac:dyDescent="0.25">
      <c r="A72" s="203"/>
      <c r="B72" s="209" t="s">
        <v>18</v>
      </c>
      <c r="C72" s="210" t="s">
        <v>76</v>
      </c>
      <c r="D72" s="211"/>
      <c r="E72" s="211"/>
      <c r="F72" s="211"/>
      <c r="G72" s="211"/>
      <c r="H72" s="211"/>
      <c r="I72" s="211"/>
      <c r="J72" s="211"/>
      <c r="K72" s="212"/>
      <c r="L72" s="213">
        <f>SUMIF('[1]ПРИЛОЖЕНИЕ 2 только 2024 г '!B:B,$C$1,'[1]ПРИЛОЖЕНИЕ 2 только 2024 г '!Y:Y)-SUMIF('[1]ПРИЛОЖЕНИЕ 2 только 2024 г '!B:B,$C$1,'[1]ПРИЛОЖЕНИЕ 2 только 2024 г '!AE:AE)</f>
        <v>400</v>
      </c>
      <c r="M72" s="214">
        <f>SUMIF('[1]ПРИЛОЖЕНИЕ 2 только 2024 г '!B:B,$C$1,'[1]ПРИЛОЖЕНИЕ 2 только 2024 г '!BG:BG)-SUMIF('[1]ПРИЛОЖЕНИЕ 2 только 2024 г '!B:B,$C$1,'[1]ПРИЛОЖЕНИЕ 2 только 2024 г '!BM:BM)</f>
        <v>4173682</v>
      </c>
      <c r="N72" s="208"/>
      <c r="O72" s="43"/>
      <c r="P72" s="43"/>
      <c r="Q72" s="43"/>
      <c r="R72" s="43"/>
    </row>
    <row r="73" spans="1:18" x14ac:dyDescent="0.25">
      <c r="A73" s="203"/>
      <c r="B73" s="215"/>
      <c r="C73" s="357" t="s">
        <v>34</v>
      </c>
      <c r="D73" s="217" t="s">
        <v>77</v>
      </c>
      <c r="E73" s="218"/>
      <c r="F73" s="218"/>
      <c r="G73" s="218"/>
      <c r="H73" s="218"/>
      <c r="I73" s="218"/>
      <c r="J73" s="218"/>
      <c r="K73" s="219"/>
      <c r="L73" s="220">
        <f>SUMIF('[1]ПРИЛОЖЕНИЕ 2 только 2024 г '!B:B,$C$1,'[1]ПРИЛОЖЕНИЕ 2 только 2024 г '!AD:AD)</f>
        <v>0</v>
      </c>
      <c r="M73" s="221">
        <f>SUMIF('[1]ПРИЛОЖЕНИЕ 2 только 2024 г '!B:B,$C$1,'[1]ПРИЛОЖЕНИЕ 2 только 2024 г '!BL:BL)</f>
        <v>0</v>
      </c>
      <c r="N73" s="208"/>
      <c r="O73" s="43"/>
      <c r="P73" s="43"/>
      <c r="Q73" s="43"/>
      <c r="R73" s="43"/>
    </row>
    <row r="74" spans="1:18" ht="15.75" customHeight="1" x14ac:dyDescent="0.25">
      <c r="A74" s="203"/>
      <c r="B74" s="215"/>
      <c r="C74" s="216"/>
      <c r="D74" s="217" t="s">
        <v>78</v>
      </c>
      <c r="E74" s="218"/>
      <c r="F74" s="218"/>
      <c r="G74" s="218"/>
      <c r="H74" s="218"/>
      <c r="I74" s="218"/>
      <c r="J74" s="218"/>
      <c r="K74" s="219"/>
      <c r="L74" s="220">
        <f>SUMIF('[1]ПРИЛОЖЕНИЕ 2 только 2024 г '!B:B,$C$1,'[1]ПРИЛОЖЕНИЕ 2 только 2024 г '!Z:Z)</f>
        <v>0</v>
      </c>
      <c r="M74" s="221">
        <f>SUMIF('[1]ПРИЛОЖЕНИЕ 2 только 2024 г '!B:B,$C$1,'[1]ПРИЛОЖЕНИЕ 2 только 2024 г '!BH:BH)</f>
        <v>0</v>
      </c>
      <c r="N74" s="208"/>
      <c r="O74" s="43"/>
      <c r="P74" s="43"/>
      <c r="Q74" s="43"/>
      <c r="R74" s="43"/>
    </row>
    <row r="75" spans="1:18" ht="15.75" customHeight="1" x14ac:dyDescent="0.25">
      <c r="A75" s="203"/>
      <c r="B75" s="215"/>
      <c r="C75" s="216"/>
      <c r="D75" s="217" t="s">
        <v>79</v>
      </c>
      <c r="E75" s="218"/>
      <c r="F75" s="218"/>
      <c r="G75" s="218"/>
      <c r="H75" s="218"/>
      <c r="I75" s="218"/>
      <c r="J75" s="218"/>
      <c r="K75" s="219"/>
      <c r="L75" s="220">
        <f>SUMIF('[1]ПРИЛОЖЕНИЕ 2 только 2024 г '!B:B,$C$1,'[1]ПРИЛОЖЕНИЕ 2 только 2024 г '!AA:AA)</f>
        <v>0</v>
      </c>
      <c r="M75" s="221">
        <f>SUMIF('[1]ПРИЛОЖЕНИЕ 2 только 2024 г '!B:B,$C$1,'[1]ПРИЛОЖЕНИЕ 2 только 2024 г '!BI:BI)</f>
        <v>0</v>
      </c>
      <c r="N75" s="208"/>
      <c r="O75" s="43"/>
      <c r="P75" s="43"/>
      <c r="Q75" s="43"/>
      <c r="R75" s="43"/>
    </row>
    <row r="76" spans="1:18" ht="15.75" customHeight="1" x14ac:dyDescent="0.25">
      <c r="A76" s="222"/>
      <c r="B76" s="223"/>
      <c r="C76" s="224"/>
      <c r="D76" s="225" t="s">
        <v>80</v>
      </c>
      <c r="E76" s="226"/>
      <c r="F76" s="226"/>
      <c r="G76" s="226"/>
      <c r="H76" s="226"/>
      <c r="I76" s="226"/>
      <c r="J76" s="226"/>
      <c r="K76" s="227"/>
      <c r="L76" s="228">
        <f>SUMIF('[1]ПРИЛОЖЕНИЕ 2 только 2024 г '!B:B,$C$1,'[1]ПРИЛОЖЕНИЕ 2 только 2024 г '!AC:AC)</f>
        <v>0</v>
      </c>
      <c r="M76" s="228">
        <f>SUMIF('[1]ПРИЛОЖЕНИЕ 2 только 2024 г '!B:B,$C$1,'[1]ПРИЛОЖЕНИЕ 2 только 2024 г '!BK:BK)</f>
        <v>0</v>
      </c>
      <c r="N76" s="208"/>
      <c r="O76" s="43"/>
      <c r="P76" s="43"/>
      <c r="Q76" s="43"/>
      <c r="R76" s="43"/>
    </row>
    <row r="77" spans="1:18" ht="6" customHeight="1" x14ac:dyDescent="0.25">
      <c r="A77" s="195"/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6"/>
      <c r="O77" s="43"/>
      <c r="P77" s="43"/>
      <c r="Q77" s="43"/>
      <c r="R77" s="43"/>
    </row>
    <row r="78" spans="1:18" s="235" customFormat="1" ht="15.75" x14ac:dyDescent="0.25">
      <c r="A78" s="229" t="s">
        <v>81</v>
      </c>
      <c r="B78" s="230" t="s">
        <v>82</v>
      </c>
      <c r="C78" s="231"/>
      <c r="D78" s="231"/>
      <c r="E78" s="231"/>
      <c r="F78" s="231"/>
      <c r="G78" s="231"/>
      <c r="H78" s="231"/>
      <c r="I78" s="231"/>
      <c r="J78" s="231"/>
      <c r="K78" s="232"/>
      <c r="L78" s="233" t="s">
        <v>10</v>
      </c>
      <c r="M78" s="234">
        <f>M79+M80+M84</f>
        <v>30803217</v>
      </c>
      <c r="N78" s="27"/>
      <c r="O78" s="28">
        <f>SUMIF('[1]ПРИЛОЖЕНИЕ 2 только 2024 г '!B:B,$C$1,'[1]ПРИЛОЖЕНИЕ 2 только 2024 г '!Q:Q)</f>
        <v>1534</v>
      </c>
      <c r="P78" s="28">
        <f>L79+L80+L84-O78</f>
        <v>0</v>
      </c>
      <c r="Q78" s="28">
        <f>SUMIF('[1]ПРИЛОЖЕНИЕ 2 только 2024 г '!B:B,$C$1,'[1]ПРИЛОЖЕНИЕ 2 только 2024 г '!AY:AY)</f>
        <v>30803217</v>
      </c>
      <c r="R78" s="28">
        <f>M78-Q78</f>
        <v>0</v>
      </c>
    </row>
    <row r="79" spans="1:18" ht="15.75" thickBot="1" x14ac:dyDescent="0.3">
      <c r="A79" s="236"/>
      <c r="B79" s="237" t="s">
        <v>83</v>
      </c>
      <c r="C79" s="238"/>
      <c r="D79" s="238"/>
      <c r="E79" s="238"/>
      <c r="F79" s="238"/>
      <c r="G79" s="238"/>
      <c r="H79" s="238"/>
      <c r="I79" s="238"/>
      <c r="J79" s="238"/>
      <c r="K79" s="239"/>
      <c r="L79" s="240">
        <f>SUMIF('[1]ПРИЛОЖЕНИЕ 2 только 2024 г '!B:B,$C$1,'[1]ПРИЛОЖЕНИЕ 2 только 2024 г '!V:V)</f>
        <v>0</v>
      </c>
      <c r="M79" s="241">
        <f>SUMIF('[1]ПРИЛОЖЕНИЕ 2 только 2024 г '!B:B,$C$1,'[1]ПРИЛОЖЕНИЕ 2 только 2024 г '!BD:BD)</f>
        <v>0</v>
      </c>
      <c r="N79" s="242"/>
      <c r="O79" s="43"/>
      <c r="P79" s="43"/>
      <c r="Q79" s="43"/>
      <c r="R79" s="43"/>
    </row>
    <row r="80" spans="1:18" ht="15.75" thickTop="1" x14ac:dyDescent="0.25">
      <c r="A80" s="236"/>
      <c r="B80" s="243" t="s">
        <v>18</v>
      </c>
      <c r="C80" s="244" t="s">
        <v>84</v>
      </c>
      <c r="D80" s="245"/>
      <c r="E80" s="245"/>
      <c r="F80" s="245"/>
      <c r="G80" s="245"/>
      <c r="H80" s="245"/>
      <c r="I80" s="245"/>
      <c r="J80" s="245"/>
      <c r="K80" s="246"/>
      <c r="L80" s="247">
        <f>SUMIF('[1]ПРИЛОЖЕНИЕ 2 только 2024 г '!B:B,$C$1,'[1]ПРИЛОЖЕНИЕ 2 только 2024 г '!R:R)</f>
        <v>1534</v>
      </c>
      <c r="M80" s="248">
        <f>SUMIF('[1]ПРИЛОЖЕНИЕ 2 только 2024 г '!B:B,$C$1,'[1]ПРИЛОЖЕНИЕ 2 только 2024 г '!AZ:AZ)</f>
        <v>30803217</v>
      </c>
      <c r="N80" s="242"/>
      <c r="O80" s="43"/>
      <c r="P80" s="43"/>
      <c r="Q80" s="43"/>
      <c r="R80" s="43"/>
    </row>
    <row r="81" spans="1:18" x14ac:dyDescent="0.25">
      <c r="A81" s="236"/>
      <c r="B81" s="249"/>
      <c r="C81" s="354" t="s">
        <v>14</v>
      </c>
      <c r="D81" s="250" t="s">
        <v>85</v>
      </c>
      <c r="E81" s="251"/>
      <c r="F81" s="251"/>
      <c r="G81" s="251"/>
      <c r="H81" s="251"/>
      <c r="I81" s="251"/>
      <c r="J81" s="251"/>
      <c r="K81" s="252"/>
      <c r="L81" s="253">
        <f>SUMIF('[1]ПРИЛОЖЕНИЕ 2 только 2024 г '!B:B,$C$1,'[1]ПРИЛОЖЕНИЕ 2 только 2024 г '!U:U)</f>
        <v>0</v>
      </c>
      <c r="M81" s="254">
        <f>SUMIF('[1]ПРИЛОЖЕНИЕ 2 только 2024 г '!B:B,$C$1,'[1]ПРИЛОЖЕНИЕ 2 только 2024 г '!BC:BC)</f>
        <v>0</v>
      </c>
      <c r="N81" s="242"/>
      <c r="O81" s="43"/>
      <c r="P81" s="43"/>
      <c r="Q81" s="43"/>
      <c r="R81" s="43"/>
    </row>
    <row r="82" spans="1:18" x14ac:dyDescent="0.25">
      <c r="A82" s="236"/>
      <c r="B82" s="249"/>
      <c r="C82" s="355"/>
      <c r="D82" s="250" t="s">
        <v>86</v>
      </c>
      <c r="E82" s="251"/>
      <c r="F82" s="251"/>
      <c r="G82" s="251"/>
      <c r="H82" s="251"/>
      <c r="I82" s="251"/>
      <c r="J82" s="251"/>
      <c r="K82" s="252"/>
      <c r="L82" s="253">
        <f>SUMIF('[1]ПРИЛОЖЕНИЕ 2 только 2024 г '!B:B,$C$1,'[1]ПРИЛОЖЕНИЕ 2 только 2024 г '!T:T)</f>
        <v>0</v>
      </c>
      <c r="M82" s="254">
        <f>SUMIF('[1]ПРИЛОЖЕНИЕ 2 только 2024 г '!B:B,$C$1,'[1]ПРИЛОЖЕНИЕ 2 только 2024 г '!BB:BB)</f>
        <v>0</v>
      </c>
      <c r="N82" s="242"/>
      <c r="O82" s="43"/>
      <c r="P82" s="43"/>
      <c r="Q82" s="43"/>
      <c r="R82" s="43"/>
    </row>
    <row r="83" spans="1:18" ht="15.75" customHeight="1" x14ac:dyDescent="0.25">
      <c r="A83" s="236"/>
      <c r="B83" s="249"/>
      <c r="C83" s="356"/>
      <c r="D83" s="255" t="s">
        <v>87</v>
      </c>
      <c r="E83" s="256"/>
      <c r="F83" s="256"/>
      <c r="G83" s="256"/>
      <c r="H83" s="256"/>
      <c r="I83" s="256"/>
      <c r="J83" s="256"/>
      <c r="K83" s="257"/>
      <c r="L83" s="258">
        <f>SUMIF('[1]ПРИЛОЖЕНИЕ 2 только 2024 г '!B:B,$C$1,'[1]ПРИЛОЖЕНИЕ 2 только 2024 г '!S:S)</f>
        <v>0</v>
      </c>
      <c r="M83" s="259">
        <f>SUMIF('[1]ПРИЛОЖЕНИЕ 2 только 2024 г '!B:B,$C$1,'[1]ПРИЛОЖЕНИЕ 2 только 2024 г '!BA:BA)</f>
        <v>0</v>
      </c>
      <c r="N83" s="242"/>
      <c r="O83" s="43"/>
      <c r="P83" s="43"/>
      <c r="Q83" s="43"/>
      <c r="R83" s="43"/>
    </row>
    <row r="84" spans="1:18" x14ac:dyDescent="0.25">
      <c r="A84" s="236"/>
      <c r="B84" s="249"/>
      <c r="C84" s="351" t="s">
        <v>88</v>
      </c>
      <c r="D84" s="352"/>
      <c r="E84" s="352"/>
      <c r="F84" s="352"/>
      <c r="G84" s="352"/>
      <c r="H84" s="352"/>
      <c r="I84" s="352"/>
      <c r="J84" s="352"/>
      <c r="K84" s="353"/>
      <c r="L84" s="260">
        <f>SUMIF('[1]ПРИЛОЖЕНИЕ 2 только 2024 г '!B:B,$C$1,'[1]ПРИЛОЖЕНИЕ 2 только 2024 г '!W:W)</f>
        <v>0</v>
      </c>
      <c r="M84" s="248">
        <f>SUMIF('[1]ПРИЛОЖЕНИЕ 2 только 2024 г '!B:B,$C$1,'[1]ПРИЛОЖЕНИЕ 2 только 2024 г '!BE:BE)</f>
        <v>0</v>
      </c>
      <c r="N84" s="242"/>
      <c r="O84" s="43"/>
      <c r="P84" s="43"/>
      <c r="Q84" s="43"/>
      <c r="R84" s="43"/>
    </row>
    <row r="85" spans="1:18" ht="15.75" customHeight="1" x14ac:dyDescent="0.25">
      <c r="A85" s="261"/>
      <c r="B85" s="262"/>
      <c r="C85" s="263" t="s">
        <v>89</v>
      </c>
      <c r="D85" s="349"/>
      <c r="E85" s="349"/>
      <c r="F85" s="349"/>
      <c r="G85" s="349"/>
      <c r="H85" s="349"/>
      <c r="I85" s="349"/>
      <c r="J85" s="349"/>
      <c r="K85" s="350"/>
      <c r="L85" s="258">
        <f>SUMIF('[1]ПРИЛОЖЕНИЕ 2 только 2024 г '!B:B,$C$1,'[1]ПРИЛОЖЕНИЕ 2 только 2024 г '!X:X)</f>
        <v>0</v>
      </c>
      <c r="M85" s="259">
        <f>SUMIF('[1]ПРИЛОЖЕНИЕ 2 только 2024 г '!B:B,$C$1,'[1]ПРИЛОЖЕНИЕ 2 только 2024 г '!BF:BF)</f>
        <v>0</v>
      </c>
      <c r="N85" s="242"/>
      <c r="O85" s="43"/>
      <c r="P85" s="43"/>
      <c r="Q85" s="43"/>
      <c r="R85" s="43"/>
    </row>
    <row r="86" spans="1:18" x14ac:dyDescent="0.25">
      <c r="A86" s="264"/>
      <c r="B86" s="265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7"/>
      <c r="N86" s="267"/>
      <c r="O86" s="43"/>
      <c r="P86" s="43"/>
      <c r="Q86" s="43"/>
      <c r="R86" s="43"/>
    </row>
    <row r="87" spans="1:18" ht="15.75" x14ac:dyDescent="0.25">
      <c r="A87" s="268" t="s">
        <v>90</v>
      </c>
      <c r="B87" s="269" t="s">
        <v>91</v>
      </c>
      <c r="C87" s="270"/>
      <c r="D87" s="270"/>
      <c r="E87" s="270"/>
      <c r="F87" s="270"/>
      <c r="G87" s="270"/>
      <c r="H87" s="270"/>
      <c r="I87" s="270"/>
      <c r="J87" s="270"/>
      <c r="K87" s="271"/>
      <c r="L87" s="272" t="s">
        <v>10</v>
      </c>
      <c r="M87" s="273">
        <f>M88+M89</f>
        <v>10826618</v>
      </c>
      <c r="N87" s="27"/>
      <c r="O87" s="28">
        <f>SUMIF('[1]ПРИЛОЖЕНИЕ 2 только 2024 г '!B:B,$C$1,'[1]ПРИЛОЖЕНИЕ 2 только 2024 г '!AF:AF)</f>
        <v>3302</v>
      </c>
      <c r="P87" s="28">
        <f>L88+L89-O87</f>
        <v>0</v>
      </c>
      <c r="Q87" s="28">
        <f>SUMIF('[1]ПРИЛОЖЕНИЕ 2 только 2024 г '!B:B,$C$1,'[1]ПРИЛОЖЕНИЕ 2 только 2024 г '!BN:BN)</f>
        <v>10826618</v>
      </c>
      <c r="R87" s="28">
        <f>M87-Q87</f>
        <v>0</v>
      </c>
    </row>
    <row r="88" spans="1:18" ht="15.75" thickBot="1" x14ac:dyDescent="0.3">
      <c r="A88" s="274"/>
      <c r="B88" s="275" t="s">
        <v>92</v>
      </c>
      <c r="C88" s="276"/>
      <c r="D88" s="276"/>
      <c r="E88" s="276"/>
      <c r="F88" s="276"/>
      <c r="G88" s="276"/>
      <c r="H88" s="276"/>
      <c r="I88" s="276"/>
      <c r="J88" s="276"/>
      <c r="K88" s="277"/>
      <c r="L88" s="278">
        <f>SUMIF('[1]ПРИЛОЖЕНИЕ 2 только 2024 г '!B:B,$C$1,'[1]ПРИЛОЖЕНИЕ 2 только 2024 г '!AG:AG)</f>
        <v>3296</v>
      </c>
      <c r="M88" s="279">
        <f>SUMIF('[1]ПРИЛОЖЕНИЕ 2 только 2024 г '!B:B,$C$1,'[1]ПРИЛОЖЕНИЕ 2 только 2024 г '!BO:BO)</f>
        <v>10308218</v>
      </c>
      <c r="N88" s="280"/>
      <c r="O88" s="43"/>
      <c r="P88" s="43"/>
      <c r="Q88" s="43"/>
      <c r="R88" s="43"/>
    </row>
    <row r="89" spans="1:18" ht="15.75" thickTop="1" x14ac:dyDescent="0.25">
      <c r="A89" s="274"/>
      <c r="B89" s="281" t="s">
        <v>93</v>
      </c>
      <c r="C89" s="282"/>
      <c r="D89" s="282"/>
      <c r="E89" s="282"/>
      <c r="F89" s="282"/>
      <c r="G89" s="282"/>
      <c r="H89" s="282"/>
      <c r="I89" s="282"/>
      <c r="J89" s="282"/>
      <c r="K89" s="283"/>
      <c r="L89" s="284">
        <f>SUMIF('[1]ПРИЛОЖЕНИЕ 2 только 2024 г '!B:B,$C$1,'[1]ПРИЛОЖЕНИЕ 2 только 2024 г '!AF:AF)-SUMIF('[1]ПРИЛОЖЕНИЕ 2 только 2024 г '!B:B,$C$1,'[1]ПРИЛОЖЕНИЕ 2 только 2024 г '!AG:AG)</f>
        <v>6</v>
      </c>
      <c r="M89" s="285">
        <f>SUMIF('[1]ПРИЛОЖЕНИЕ 2 только 2024 г '!B:B,$C$1,'[1]ПРИЛОЖЕНИЕ 2 только 2024 г '!BN:BN)-SUMIF('[1]ПРИЛОЖЕНИЕ 2 только 2024 г '!B:B,$C$1,'[1]ПРИЛОЖЕНИЕ 2 только 2024 г '!BO:BO)</f>
        <v>518400</v>
      </c>
      <c r="N89" s="242"/>
      <c r="O89" s="43"/>
      <c r="P89" s="43"/>
      <c r="Q89" s="43"/>
      <c r="R89" s="43"/>
    </row>
    <row r="90" spans="1:18" x14ac:dyDescent="0.25">
      <c r="A90" s="286"/>
      <c r="B90" s="287" t="s">
        <v>94</v>
      </c>
      <c r="C90" s="288"/>
      <c r="D90" s="288"/>
      <c r="E90" s="288"/>
      <c r="F90" s="288"/>
      <c r="G90" s="288"/>
      <c r="H90" s="288"/>
      <c r="I90" s="288"/>
      <c r="J90" s="288"/>
      <c r="K90" s="289"/>
      <c r="L90" s="290">
        <f>SUMIF('[1]ПРИЛОЖЕНИЕ 2 только 2024 г '!B:B,$C$1,'[1]ПРИЛОЖЕНИЕ 2 только 2024 г '!AH:AH)</f>
        <v>6</v>
      </c>
      <c r="M90" s="291">
        <f>SUMIF('[1]ПРИЛОЖЕНИЕ 2 только 2024 г '!B:B,$C$1,'[1]ПРИЛОЖЕНИЕ 2 только 2024 г '!BP:BP)</f>
        <v>518400</v>
      </c>
      <c r="N90" s="292"/>
      <c r="O90" s="43"/>
      <c r="P90" s="43"/>
      <c r="Q90" s="43"/>
      <c r="R90" s="43"/>
    </row>
    <row r="91" spans="1:18" ht="6" customHeight="1" x14ac:dyDescent="0.25">
      <c r="A91" s="195"/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6"/>
      <c r="O91" s="13"/>
      <c r="P91" s="13"/>
      <c r="Q91" s="13"/>
      <c r="R91" s="13"/>
    </row>
    <row r="92" spans="1:18" ht="15.75" x14ac:dyDescent="0.25">
      <c r="A92" s="293" t="s">
        <v>95</v>
      </c>
      <c r="B92" s="294"/>
      <c r="C92" s="294"/>
      <c r="D92" s="294"/>
      <c r="E92" s="294"/>
      <c r="F92" s="294"/>
      <c r="G92" s="294"/>
      <c r="H92" s="294"/>
      <c r="I92" s="294"/>
      <c r="J92" s="294"/>
      <c r="K92" s="295"/>
      <c r="L92" s="296" t="s">
        <v>10</v>
      </c>
      <c r="M92" s="297">
        <f>SUMIF('[1]ПРИЛОЖЕНИЕ 2 только 2024 г '!$B$16:$B$108,$C$1,'[1]ПРИЛОЖЕНИЕ 2 только 2024 г '!$AI$16:$AI$108)</f>
        <v>131510030</v>
      </c>
      <c r="N92" s="298"/>
      <c r="O92" s="13"/>
      <c r="P92" s="13"/>
      <c r="Q92" s="28">
        <f>SUMIF('[1]ПРИЛОЖЕНИЕ 2 только 2024 г '!B:B,$C$1,'[1]ПРИЛОЖЕНИЕ 2 только 2024 г '!AI:AI)</f>
        <v>131510030</v>
      </c>
      <c r="R92" s="28">
        <f>M92-Q92</f>
        <v>0</v>
      </c>
    </row>
    <row r="93" spans="1:18" ht="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299"/>
      <c r="O93" s="13"/>
      <c r="P93" s="13"/>
      <c r="Q93" s="13"/>
      <c r="R93" s="13"/>
    </row>
    <row r="94" spans="1:18" ht="18.75" x14ac:dyDescent="0.3">
      <c r="C94" s="8"/>
      <c r="D94" s="8"/>
      <c r="E94" s="8"/>
      <c r="F94" s="8"/>
      <c r="G94" s="8"/>
      <c r="H94" s="8"/>
      <c r="I94" s="8"/>
      <c r="J94" s="8"/>
      <c r="K94" s="300"/>
      <c r="L94" s="8"/>
      <c r="M94" s="8"/>
      <c r="N94" s="301"/>
      <c r="O94" s="13"/>
      <c r="P94" s="13"/>
      <c r="Q94" s="13"/>
      <c r="R94" s="13"/>
    </row>
    <row r="95" spans="1:18" ht="18.75" x14ac:dyDescent="0.3">
      <c r="C95" s="302" t="s">
        <v>96</v>
      </c>
      <c r="D95" s="302"/>
      <c r="E95" s="302"/>
      <c r="F95" s="302"/>
      <c r="G95" s="302"/>
      <c r="H95" s="302"/>
      <c r="I95" s="302"/>
      <c r="J95" s="302"/>
      <c r="K95" s="300"/>
      <c r="L95" s="8"/>
      <c r="M95" s="8"/>
      <c r="N95" s="301"/>
      <c r="O95" s="13"/>
      <c r="P95" s="13"/>
      <c r="Q95" s="13"/>
      <c r="R95" s="13"/>
    </row>
    <row r="96" spans="1:18" ht="2.25" customHeight="1" x14ac:dyDescent="0.25">
      <c r="C96" s="195"/>
      <c r="D96" s="195"/>
      <c r="E96" s="195"/>
      <c r="F96" s="195"/>
      <c r="G96" s="195"/>
      <c r="H96" s="195"/>
      <c r="I96" s="195"/>
      <c r="J96" s="195"/>
      <c r="O96" s="13"/>
      <c r="P96" s="13"/>
      <c r="Q96" s="13"/>
      <c r="R96" s="13"/>
    </row>
    <row r="97" spans="1:18" ht="25.5" x14ac:dyDescent="0.25">
      <c r="C97" s="304" t="s">
        <v>97</v>
      </c>
      <c r="D97" s="305" t="s">
        <v>98</v>
      </c>
      <c r="E97" s="306"/>
      <c r="F97" s="305" t="s">
        <v>99</v>
      </c>
      <c r="G97" s="306"/>
      <c r="H97" s="307" t="s">
        <v>18</v>
      </c>
      <c r="I97" s="308" t="s">
        <v>100</v>
      </c>
      <c r="J97" s="309"/>
      <c r="M97" s="8"/>
      <c r="N97" s="301"/>
      <c r="O97" s="13"/>
      <c r="P97" s="13"/>
      <c r="Q97" s="13"/>
      <c r="R97" s="13"/>
    </row>
    <row r="98" spans="1:18" s="311" customFormat="1" x14ac:dyDescent="0.25">
      <c r="A98" s="310"/>
      <c r="C98" s="312" t="s">
        <v>8</v>
      </c>
      <c r="D98" s="313">
        <f>F98+H98+I98</f>
        <v>85706513</v>
      </c>
      <c r="E98" s="314"/>
      <c r="F98" s="315">
        <f>M7</f>
        <v>40663369</v>
      </c>
      <c r="G98" s="316"/>
      <c r="H98" s="317">
        <f>M12</f>
        <v>24470632</v>
      </c>
      <c r="I98" s="315">
        <f>M64</f>
        <v>20572512</v>
      </c>
      <c r="J98" s="316"/>
      <c r="N98" s="318"/>
      <c r="O98" s="319"/>
      <c r="P98" s="319"/>
      <c r="Q98" s="28">
        <f>SUMIF('[1]ПРИЛОЖЕНИЕ 2 только 2024 г '!B:B,$C$1,'[1]ПРИЛОЖЕНИЕ 2 только 2024 г '!AJ:AJ)</f>
        <v>85706513</v>
      </c>
      <c r="R98" s="28">
        <f>D98-Q98</f>
        <v>0</v>
      </c>
    </row>
    <row r="99" spans="1:18" s="311" customFormat="1" x14ac:dyDescent="0.25">
      <c r="A99" s="310"/>
      <c r="C99" s="320" t="s">
        <v>73</v>
      </c>
      <c r="D99" s="321">
        <f>F99+H99</f>
        <v>4173682</v>
      </c>
      <c r="E99" s="322"/>
      <c r="F99" s="323">
        <f>M71</f>
        <v>0</v>
      </c>
      <c r="G99" s="324"/>
      <c r="H99" s="325">
        <f>M72</f>
        <v>4173682</v>
      </c>
      <c r="I99" s="323" t="s">
        <v>10</v>
      </c>
      <c r="J99" s="324"/>
      <c r="N99" s="318"/>
      <c r="O99" s="319"/>
      <c r="P99" s="319"/>
      <c r="Q99" s="28">
        <f>SUMIF('[1]ПРИЛОЖЕНИЕ 2 только 2024 г '!B:B,$C$1,'[1]ПРИЛОЖЕНИЕ 2 только 2024 г '!BG:BG)</f>
        <v>4173682</v>
      </c>
      <c r="R99" s="28">
        <f>D99-Q99</f>
        <v>0</v>
      </c>
    </row>
    <row r="100" spans="1:18" s="311" customFormat="1" x14ac:dyDescent="0.25">
      <c r="A100" s="310"/>
      <c r="C100" s="326" t="s">
        <v>81</v>
      </c>
      <c r="D100" s="327">
        <f>F100+H100</f>
        <v>30803217</v>
      </c>
      <c r="E100" s="328"/>
      <c r="F100" s="329">
        <f>M79</f>
        <v>0</v>
      </c>
      <c r="G100" s="330"/>
      <c r="H100" s="331">
        <f>M80+M84</f>
        <v>30803217</v>
      </c>
      <c r="I100" s="329" t="s">
        <v>10</v>
      </c>
      <c r="J100" s="330"/>
      <c r="N100" s="318"/>
      <c r="O100" s="319"/>
      <c r="P100" s="319"/>
      <c r="Q100" s="28">
        <f>SUMIF('[1]ПРИЛОЖЕНИЕ 2 только 2024 г '!B:B,$C$1,'[1]ПРИЛОЖЕНИЕ 2 только 2024 г '!AY:AY)</f>
        <v>30803217</v>
      </c>
      <c r="R100" s="28">
        <f>D100-Q100</f>
        <v>0</v>
      </c>
    </row>
    <row r="101" spans="1:18" s="311" customFormat="1" x14ac:dyDescent="0.25">
      <c r="A101" s="310"/>
      <c r="C101" s="332" t="s">
        <v>90</v>
      </c>
      <c r="D101" s="333">
        <f>F101+H101</f>
        <v>10826618</v>
      </c>
      <c r="E101" s="334"/>
      <c r="F101" s="335">
        <f>M88</f>
        <v>10308218</v>
      </c>
      <c r="G101" s="336"/>
      <c r="H101" s="337">
        <f>M89</f>
        <v>518400</v>
      </c>
      <c r="I101" s="335" t="s">
        <v>10</v>
      </c>
      <c r="J101" s="336"/>
      <c r="N101" s="318"/>
      <c r="O101" s="319"/>
      <c r="P101" s="319"/>
      <c r="Q101" s="28">
        <f>SUMIF('[1]ПРИЛОЖЕНИЕ 2 только 2024 г '!B:B,$C$1,'[1]ПРИЛОЖЕНИЕ 2 только 2024 г '!BN:BN)</f>
        <v>10826618</v>
      </c>
      <c r="R101" s="28">
        <f>D101-Q101</f>
        <v>0</v>
      </c>
    </row>
    <row r="102" spans="1:18" s="311" customFormat="1" ht="15.75" x14ac:dyDescent="0.25">
      <c r="A102" s="310"/>
      <c r="C102" s="338" t="s">
        <v>101</v>
      </c>
      <c r="D102" s="339">
        <f>D98+D99+D100+D101</f>
        <v>131510030</v>
      </c>
      <c r="E102" s="340"/>
      <c r="F102" s="339">
        <f>F98+F99+F100+F101</f>
        <v>50971587</v>
      </c>
      <c r="G102" s="340"/>
      <c r="H102" s="297">
        <f>H98+H99+H100+H101</f>
        <v>59965931</v>
      </c>
      <c r="I102" s="339">
        <f>I98</f>
        <v>20572512</v>
      </c>
      <c r="J102" s="340"/>
      <c r="N102" s="318"/>
      <c r="O102" s="319"/>
      <c r="P102" s="319"/>
      <c r="Q102" s="28">
        <f>SUMIF('[1]ПРИЛОЖЕНИЕ 2 только 2024 г '!B:B,$C$1,'[1]ПРИЛОЖЕНИЕ 2 только 2024 г '!AI:AI)</f>
        <v>131510030</v>
      </c>
      <c r="R102" s="28">
        <f>D102-Q102</f>
        <v>0</v>
      </c>
    </row>
    <row r="103" spans="1:18" s="311" customFormat="1" ht="16.5" thickBot="1" x14ac:dyDescent="0.3">
      <c r="A103" s="341"/>
      <c r="B103" s="342"/>
      <c r="C103" s="343"/>
      <c r="D103" s="344"/>
      <c r="E103" s="344"/>
      <c r="F103" s="344"/>
      <c r="G103" s="344"/>
      <c r="H103" s="344"/>
      <c r="I103" s="344"/>
      <c r="J103" s="344"/>
      <c r="K103" s="342"/>
      <c r="L103" s="342"/>
      <c r="M103" s="342"/>
      <c r="N103" s="318"/>
      <c r="O103" s="319"/>
      <c r="P103" s="319"/>
      <c r="Q103" s="44"/>
      <c r="R103" s="44"/>
    </row>
    <row r="104" spans="1:18" ht="21.75" customHeight="1" x14ac:dyDescent="0.25">
      <c r="A104" s="345"/>
      <c r="B104" s="345"/>
      <c r="C104" s="345"/>
      <c r="D104" s="345"/>
      <c r="E104" s="345"/>
      <c r="F104" s="345"/>
      <c r="G104" s="345"/>
      <c r="H104" s="345"/>
      <c r="I104" s="345"/>
      <c r="J104" s="345"/>
      <c r="K104" s="345"/>
      <c r="L104" s="345"/>
      <c r="M104" s="345"/>
      <c r="N104" s="346"/>
      <c r="O104" s="13"/>
      <c r="P104" s="13"/>
    </row>
    <row r="106" spans="1:18" x14ac:dyDescent="0.25">
      <c r="Q106" s="347" t="s">
        <v>102</v>
      </c>
      <c r="R106" s="348" t="e">
        <f>SUM(P6:P92,R6:R102,#REF!)</f>
        <v>#REF!</v>
      </c>
    </row>
  </sheetData>
  <mergeCells count="109">
    <mergeCell ref="D101:E101"/>
    <mergeCell ref="F101:G101"/>
    <mergeCell ref="I101:J101"/>
    <mergeCell ref="D102:E102"/>
    <mergeCell ref="F102:G102"/>
    <mergeCell ref="I102:J102"/>
    <mergeCell ref="D99:E99"/>
    <mergeCell ref="F99:G99"/>
    <mergeCell ref="I99:J99"/>
    <mergeCell ref="D100:E100"/>
    <mergeCell ref="F100:G100"/>
    <mergeCell ref="I100:J100"/>
    <mergeCell ref="A92:K92"/>
    <mergeCell ref="C95:J95"/>
    <mergeCell ref="D97:E97"/>
    <mergeCell ref="F97:G97"/>
    <mergeCell ref="I97:J97"/>
    <mergeCell ref="D98:E98"/>
    <mergeCell ref="F98:G98"/>
    <mergeCell ref="I98:J98"/>
    <mergeCell ref="C85:K85"/>
    <mergeCell ref="A87:A90"/>
    <mergeCell ref="B87:K87"/>
    <mergeCell ref="B88:K88"/>
    <mergeCell ref="B89:K89"/>
    <mergeCell ref="B90:K90"/>
    <mergeCell ref="A78:A85"/>
    <mergeCell ref="B78:K78"/>
    <mergeCell ref="B79:K79"/>
    <mergeCell ref="B80:B85"/>
    <mergeCell ref="C80:K80"/>
    <mergeCell ref="C81:C83"/>
    <mergeCell ref="D81:K81"/>
    <mergeCell ref="D82:K82"/>
    <mergeCell ref="D83:K83"/>
    <mergeCell ref="C84:K84"/>
    <mergeCell ref="A70:A76"/>
    <mergeCell ref="B70:K70"/>
    <mergeCell ref="B71:K71"/>
    <mergeCell ref="B72:B76"/>
    <mergeCell ref="C72:K72"/>
    <mergeCell ref="C73:C76"/>
    <mergeCell ref="D73:K73"/>
    <mergeCell ref="D74:K74"/>
    <mergeCell ref="D75:K75"/>
    <mergeCell ref="D76:K76"/>
    <mergeCell ref="C60:C63"/>
    <mergeCell ref="B64:B68"/>
    <mergeCell ref="C64:K64"/>
    <mergeCell ref="C65:K65"/>
    <mergeCell ref="C66:C67"/>
    <mergeCell ref="D66:K66"/>
    <mergeCell ref="C68:K68"/>
    <mergeCell ref="C45:C57"/>
    <mergeCell ref="D46:K46"/>
    <mergeCell ref="D47:K47"/>
    <mergeCell ref="D48:K48"/>
    <mergeCell ref="D49:K49"/>
    <mergeCell ref="D50:K50"/>
    <mergeCell ref="D51:K51"/>
    <mergeCell ref="D55:D56"/>
    <mergeCell ref="E40:K40"/>
    <mergeCell ref="D41:K41"/>
    <mergeCell ref="D42:D43"/>
    <mergeCell ref="E42:K42"/>
    <mergeCell ref="E43:K43"/>
    <mergeCell ref="C44:K44"/>
    <mergeCell ref="C28:C43"/>
    <mergeCell ref="D28:K28"/>
    <mergeCell ref="D29:D40"/>
    <mergeCell ref="E30:E34"/>
    <mergeCell ref="F32:F33"/>
    <mergeCell ref="E35:K35"/>
    <mergeCell ref="E36:K36"/>
    <mergeCell ref="E37:K37"/>
    <mergeCell ref="E38:K38"/>
    <mergeCell ref="E39:K39"/>
    <mergeCell ref="D22:K22"/>
    <mergeCell ref="D23:K23"/>
    <mergeCell ref="D24:K24"/>
    <mergeCell ref="D25:K25"/>
    <mergeCell ref="C26:K26"/>
    <mergeCell ref="C27:K27"/>
    <mergeCell ref="D17:K17"/>
    <mergeCell ref="D18:D19"/>
    <mergeCell ref="E18:K18"/>
    <mergeCell ref="E19:K19"/>
    <mergeCell ref="D20:K20"/>
    <mergeCell ref="D21:K21"/>
    <mergeCell ref="D9:K9"/>
    <mergeCell ref="C11:K11"/>
    <mergeCell ref="B12:B63"/>
    <mergeCell ref="C12:K12"/>
    <mergeCell ref="C13:K13"/>
    <mergeCell ref="C14:C25"/>
    <mergeCell ref="D14:K14"/>
    <mergeCell ref="D15:D16"/>
    <mergeCell ref="E15:K15"/>
    <mergeCell ref="E16:K16"/>
    <mergeCell ref="A2:M2"/>
    <mergeCell ref="A3:M3"/>
    <mergeCell ref="A4:M4"/>
    <mergeCell ref="O4:R4"/>
    <mergeCell ref="A6:A68"/>
    <mergeCell ref="B6:K6"/>
    <mergeCell ref="B7:B11"/>
    <mergeCell ref="C7:K7"/>
    <mergeCell ref="C8:K8"/>
    <mergeCell ref="C9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2024-06-20T08:06:41Z</dcterms:modified>
</cp:coreProperties>
</file>